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3 кв" sheetId="1" r:id="rId1"/>
    <sheet name="Расходы 3 кв" sheetId="2" r:id="rId2"/>
  </sheets>
  <definedNames>
    <definedName name="_xlnm.Print_Titles" localSheetId="0">'доходы 3 кв'!$4:$6</definedName>
  </definedNames>
  <calcPr fullCalcOnLoad="1"/>
</workbook>
</file>

<file path=xl/sharedStrings.xml><?xml version="1.0" encoding="utf-8"?>
<sst xmlns="http://schemas.openxmlformats.org/spreadsheetml/2006/main" count="2985" uniqueCount="638">
  <si>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</si>
  <si>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0127023</t>
  </si>
  <si>
    <t xml:space="preserve">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</si>
  <si>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0127024</t>
  </si>
  <si>
    <t>0142974</t>
  </si>
  <si>
    <t>Субвенция на выплату единовременного пособия при всех формах устройства детей, лишенных родительского попечения, в семью</t>
  </si>
  <si>
    <t>0115260</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</si>
  <si>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</si>
  <si>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0111001</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</si>
  <si>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</si>
  <si>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0117400</t>
  </si>
  <si>
    <t>Иные выплаты населению</t>
  </si>
  <si>
    <t>360</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</si>
  <si>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</si>
  <si>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0117012</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</si>
  <si>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</si>
  <si>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0117013</t>
  </si>
  <si>
    <t>Подпрограмма "Развитие сельского хозяйства и регулирование рынков сельскохозяйственной продукции, сырья и продовольствия в муниципальном образовании "Сернурский муниципальный район" на 2013-2020 годы</t>
  </si>
  <si>
    <t>0410000</t>
  </si>
  <si>
    <t>0412902</t>
  </si>
  <si>
    <t xml:space="preserve">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</si>
  <si>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0417155</t>
  </si>
  <si>
    <t>Подпрограмма "Обеспечение реализации муниципальной программы муниципального образования "Сернурский муниципальный район" "Управление муниципальными финансами и муниципальным долгом муниципального образования "Сернурский муниципальный район" на 2013-2018 годы"</t>
  </si>
  <si>
    <t>0520000</t>
  </si>
  <si>
    <t>0522902</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</si>
  <si>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</si>
  <si>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Субвенции на осуществление первичного воинского учета на территориях, где отсутствуют военные комиссариаты</t>
  </si>
  <si>
    <t>0515118</t>
  </si>
  <si>
    <t>0517010</t>
  </si>
  <si>
    <t>0517100</t>
  </si>
  <si>
    <t xml:space="preserve">Дотации на выравнивание бюджетной обеспеченности </t>
  </si>
  <si>
    <t>Уточненный план</t>
  </si>
  <si>
    <t>0</t>
  </si>
  <si>
    <t>0329622</t>
  </si>
  <si>
    <t>9</t>
  </si>
  <si>
    <t>0,3</t>
  </si>
  <si>
    <t>0214906</t>
  </si>
  <si>
    <t>Строительство и реконструкция социальной и инженерной инфраструктуры</t>
  </si>
  <si>
    <t>0512909</t>
  </si>
  <si>
    <t>521</t>
  </si>
  <si>
    <t>Субсидии, за исключением субсидий на софинансирование капитальных вложений в объекты государственной (муниципальной) собственности</t>
  </si>
  <si>
    <t>Капитальный ремонт и ремонт автомобильных дорог общего пользования населенных пунктов за счет средств местного бюджета</t>
  </si>
  <si>
    <t>0517025</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</si>
  <si>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</si>
  <si>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0512910</t>
  </si>
  <si>
    <t>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местного бюджета</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</si>
  <si>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</si>
  <si>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</si>
  <si>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</si>
  <si>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</si>
  <si>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</si>
  <si>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</si>
  <si>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230</t>
  </si>
  <si>
    <t>240</t>
  </si>
  <si>
    <t>250</t>
  </si>
  <si>
    <t>260</t>
  </si>
  <si>
    <t>0040</t>
  </si>
  <si>
    <t>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</si>
  <si>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0012</t>
  </si>
  <si>
    <t>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</si>
  <si>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 
</t>
  </si>
  <si>
    <t>0181</t>
  </si>
  <si>
    <t>Субвенции на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</si>
  <si>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Субвенции бюджетам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</si>
  <si>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 xml:space="preserve">Субвенция бюджетам на компенсацию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</si>
  <si>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t>
  </si>
  <si>
    <t xml:space="preserve">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t>
  </si>
  <si>
    <t>12062,1</t>
  </si>
  <si>
    <t>2395,9</t>
  </si>
  <si>
    <t>3577,3</t>
  </si>
  <si>
    <t>1752,5</t>
  </si>
  <si>
    <t>11,3</t>
  </si>
  <si>
    <t>Подпрограмма "Жилье для молодой семьи"</t>
  </si>
  <si>
    <t>0130000</t>
  </si>
  <si>
    <t xml:space="preserve"> Субсидии на мероприятия подпрограммы "Обеспечение жильем молодых семей" в рамках федеральной целевой программы "Жилище"  на 2011 - 2015 годы</t>
  </si>
  <si>
    <t>0135020</t>
  </si>
  <si>
    <t>Субсидии гражданам на приобретение жилья</t>
  </si>
  <si>
    <t>322</t>
  </si>
  <si>
    <t xml:space="preserve">  Жилье для молодой семьи</t>
  </si>
  <si>
    <t>0137020</t>
  </si>
  <si>
    <t>Подпрограмма "Устойчивое развитие сельских территорий"</t>
  </si>
  <si>
    <t xml:space="preserve"> Устойчивое развитие сельских территорий на 2014 - 2017 годы и на период до 2020 года, софинансирование из республиканского бюджета Республики Марий Эл</t>
  </si>
  <si>
    <t>0334970</t>
  </si>
  <si>
    <t xml:space="preserve"> Устойчивое развитие сельских территорий на 2014 - 2017 годы и на период до 2020 года, софинансирование из федерального бюджета</t>
  </si>
  <si>
    <t>0335018</t>
  </si>
  <si>
    <t>Социальные выплаты на приобретение (строительство) жилья  детям-сиротам, а также детям, находящимся под опекой (попечительством), лицам из числа детей-сирот</t>
  </si>
  <si>
    <t>0111032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</si>
  <si>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</si>
  <si>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</si>
  <si>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Судебная система</t>
  </si>
  <si>
    <t>0105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</si>
  <si>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</si>
  <si>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0615120</t>
  </si>
  <si>
    <t>Субсидии бюджетам муниципальных районов на реализацию федеральных целевых программ(материально-техническое оснащение учреждений культуры)</t>
  </si>
  <si>
    <t>0215014</t>
  </si>
  <si>
    <t>Осуществление профилактики безнадзорности и правонарушений несовершеннолетних</t>
  </si>
  <si>
    <t>0112802</t>
  </si>
  <si>
    <t>Резервный фонд Правительства Республики Марий Эл</t>
  </si>
  <si>
    <t>0112912</t>
  </si>
  <si>
    <t>Cубсидии на возмещение части процентной ставки по долгосрочным, среднесрочным и краткосрочным кредитам, взятым малыми формами хозяйствования</t>
  </si>
  <si>
    <t>0415055</t>
  </si>
  <si>
    <t xml:space="preserve"> Иные дотации</t>
  </si>
  <si>
    <t>1402</t>
  </si>
  <si>
    <t>Поддержка мер по обеспечению сбалансированности бюджетов</t>
  </si>
  <si>
    <t>0517300</t>
  </si>
  <si>
    <t>Иные дотации</t>
  </si>
  <si>
    <t>512</t>
  </si>
  <si>
    <t xml:space="preserve">  Коммунальное хозяйство</t>
  </si>
  <si>
    <t xml:space="preserve"> Газификация населенных пунктов Республики Марий Эл</t>
  </si>
  <si>
    <t>9994978</t>
  </si>
  <si>
    <t>Субсидии на софинансирование капитальных вложений в объекты государственной (муниципальной) собственности</t>
  </si>
  <si>
    <t>522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</si>
  <si>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</si>
  <si>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0215147</t>
  </si>
  <si>
    <t>27,2</t>
  </si>
  <si>
    <t>135,4</t>
  </si>
  <si>
    <t xml:space="preserve">Обеспечение мероприятий по переселению граждан из аварийного жилищного фонда за счет средств местного бюджета </t>
  </si>
  <si>
    <t>9999632</t>
  </si>
  <si>
    <t>8178,6</t>
  </si>
  <si>
    <t>2,9</t>
  </si>
  <si>
    <t>432,2</t>
  </si>
  <si>
    <t>1258,7</t>
  </si>
  <si>
    <t>137,3</t>
  </si>
  <si>
    <t>13,4</t>
  </si>
  <si>
    <t>1180,6</t>
  </si>
  <si>
    <t>224,9</t>
  </si>
  <si>
    <t>14,3</t>
  </si>
  <si>
    <t>4,7</t>
  </si>
  <si>
    <t>2,2</t>
  </si>
  <si>
    <t>586,8</t>
  </si>
  <si>
    <t>569,4</t>
  </si>
  <si>
    <t>61,1</t>
  </si>
  <si>
    <t>141,8</t>
  </si>
  <si>
    <t>0214934</t>
  </si>
  <si>
    <t>Инвестиции и капитальные вложения в объекты культуры Республики Марий Эл</t>
  </si>
  <si>
    <t>0217004</t>
  </si>
  <si>
    <t>0215999</t>
  </si>
  <si>
    <t>Субсидии на реализацию мероприятий ФЦП "Культура России (2012 - 2018 годы)", софин-е из РБ РМЭ</t>
  </si>
  <si>
    <t>Материально-техническое обеспечение учреждений культуры</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</si>
  <si>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</si>
  <si>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0115097</t>
  </si>
  <si>
    <t>Субсидии  на создание в общеобразовательных организациях, расположенных в сельской местности, условий для занятий физической культурой и спортом, софинансирование из республиканского бюджета Республики Марий Эл</t>
  </si>
  <si>
    <t>0117097</t>
  </si>
  <si>
    <t>100</t>
  </si>
  <si>
    <t>0115082</t>
  </si>
  <si>
    <t>0111029</t>
  </si>
  <si>
    <t>Субсидии бюджетам субъектов Российской Федерации и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</si>
  <si>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</si>
  <si>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0344947</t>
  </si>
  <si>
    <t>0340000</t>
  </si>
  <si>
    <t>Строительство водопроводных сооружений и строительство (реконструкции) систем водоснабжения</t>
  </si>
  <si>
    <t>Подпрограмма "Комплексное развитие коммунальной инфраструктуры Сернурского района"</t>
  </si>
  <si>
    <t>Денежные взыскания (штрафы)и иные суммы, взыскаваемые с лиц, виновных в совершении преступлений, и в возмещение ущерба  имуществу, зачисляемые в бюджеты муниципального районам за нарушение законодательства в области охраны окружающей среды</t>
  </si>
  <si>
    <t>215</t>
  </si>
  <si>
    <t>Субсидии на создание в общеобразовательных организациях, расположенных в сельской местности, услови для занятий физической культурой и спортом из  Федерального бюджета</t>
  </si>
  <si>
    <t>Субсидии на создание в общеобразовательных организациях, расположенных в сельской местности, услови для занятий физической культурой и спортом из республиканского бюджета Республики Марий Эл</t>
  </si>
  <si>
    <t>119</t>
  </si>
  <si>
    <t xml:space="preserve">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</si>
  <si>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Ссубвенция на поддержку сельскохозяйственного  производства  на возмещение части процентной ставки по долгосрочнм, среднесрочнным и краткосрочным кредитам, взятым малыми формами хозяйствования из федерального  бюджета</t>
  </si>
  <si>
    <t>Субвенции на обеспечение жилыми помещениями детей-сирот и детей,оставшихся без попечения родителей</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</si>
  <si>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</si>
  <si>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014</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</si>
  <si>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</si>
  <si>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052</t>
  </si>
  <si>
    <t>Межбюджетные трансферты, передаваемые бюджетам  на государственную поддержку муниципальных учреждений культуры, находящихся на территории сельских поселений</t>
  </si>
  <si>
    <t xml:space="preserve">Прочие межбюджетные трансферты, передаваемые бюджетам </t>
  </si>
  <si>
    <t>1. Доходы бюджета муниципального образования "Сернурский муниципальный район" за 9 месяцев 2014 года</t>
  </si>
  <si>
    <t>Наименование</t>
  </si>
  <si>
    <t>Мин</t>
  </si>
  <si>
    <t>ПР</t>
  </si>
  <si>
    <t>ЦС</t>
  </si>
  <si>
    <t>ВР</t>
  </si>
  <si>
    <t>0000</t>
  </si>
  <si>
    <t>0000000</t>
  </si>
  <si>
    <t>000</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</si>
  <si>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</si>
  <si>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</si>
  <si>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</si>
  <si>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</si>
  <si>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</si>
  <si>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</si>
  <si>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</si>
  <si>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</si>
  <si>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Уплата налога на имущество организаций и земельного налога</t>
  </si>
  <si>
    <t>0104</t>
  </si>
  <si>
    <t>Глава местной администрации</t>
  </si>
  <si>
    <t>001</t>
  </si>
  <si>
    <t>Другие общегосударственные вопросы</t>
  </si>
  <si>
    <t>Выполнение других обязательств государства</t>
  </si>
  <si>
    <t>Обеспечение деятельности подведомственных учреждений</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</si>
  <si>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</si>
  <si>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</si>
  <si>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</si>
  <si>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</si>
  <si>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003</t>
  </si>
  <si>
    <t>0600</t>
  </si>
  <si>
    <t>0603</t>
  </si>
  <si>
    <t>Природоохранные мероприятия</t>
  </si>
  <si>
    <t>Общее образование</t>
  </si>
  <si>
    <t>0702</t>
  </si>
  <si>
    <t>Учреждения по внешкольной работе с детьми</t>
  </si>
  <si>
    <t>Физическая культура и спорт</t>
  </si>
  <si>
    <t>Физкультурно-оздоровительная работа и спортивные мероприятия</t>
  </si>
  <si>
    <t>Cоциальная политика</t>
  </si>
  <si>
    <t>1000</t>
  </si>
  <si>
    <t>Пенсионное обеспечение</t>
  </si>
  <si>
    <t>1001</t>
  </si>
  <si>
    <t>Муниципальное учреждение "Отдел по управлению муниципальным имуществом и  земельными ресурсами Сернурского муниципального района</t>
  </si>
  <si>
    <t>957</t>
  </si>
  <si>
    <t>Культура</t>
  </si>
  <si>
    <t>0801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</si>
  <si>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</si>
  <si>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0804</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</si>
  <si>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</si>
  <si>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</si>
  <si>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0701</t>
  </si>
  <si>
    <t>Молодежная политика и оздоровление детей</t>
  </si>
  <si>
    <t>0707</t>
  </si>
  <si>
    <t>Другие вопросы в области образования</t>
  </si>
  <si>
    <t>0709</t>
  </si>
  <si>
    <t>Охрана семьи и детства</t>
  </si>
  <si>
    <t>1004</t>
  </si>
  <si>
    <t>Муниципальное учреждение "Управление сельского хозяйства администрации муниципального образования "Сернурский муниципальный район"</t>
  </si>
  <si>
    <t>982</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</si>
  <si>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</si>
  <si>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</si>
  <si>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</si>
  <si>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</si>
  <si>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</si>
  <si>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</si>
  <si>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</si>
  <si>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</si>
  <si>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</si>
  <si>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</si>
  <si>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</si>
  <si>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009</t>
  </si>
  <si>
    <t>Иные межбюджетные трансферты</t>
  </si>
  <si>
    <t>Всего расходов</t>
  </si>
  <si>
    <t>2. Расходы</t>
  </si>
  <si>
    <t>Код дохода</t>
  </si>
  <si>
    <t>Уточненный годовой план</t>
  </si>
  <si>
    <t>Исполнено</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</si>
  <si>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</si>
  <si>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</si>
  <si>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</si>
  <si>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</si>
  <si>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</si>
  <si>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</si>
  <si>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</si>
  <si>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</si>
  <si>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</si>
  <si>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</si>
  <si>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</si>
  <si>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</si>
  <si>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</si>
  <si>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</si>
  <si>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</si>
  <si>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</si>
  <si>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</si>
  <si>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</si>
  <si>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</si>
  <si>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</si>
  <si>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</si>
  <si>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</si>
  <si>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</si>
  <si>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</si>
  <si>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</si>
  <si>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</si>
  <si>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</si>
  <si>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</si>
  <si>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</si>
  <si>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</si>
  <si>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</si>
  <si>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</si>
  <si>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</si>
  <si>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</si>
  <si>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</si>
  <si>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</si>
  <si>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</si>
  <si>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</si>
  <si>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</si>
  <si>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</si>
  <si>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</si>
  <si>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</si>
  <si>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</si>
  <si>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</si>
  <si>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</si>
  <si>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</si>
  <si>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</si>
  <si>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</si>
  <si>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</si>
  <si>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</si>
  <si>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</si>
  <si>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</si>
  <si>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</si>
  <si>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</si>
  <si>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</si>
  <si>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</si>
  <si>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</si>
  <si>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</si>
  <si>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Денежные взыскания (штрафы) за нарушение земельного законодательства</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</si>
  <si>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</si>
  <si>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</si>
  <si>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</si>
  <si>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</si>
  <si>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</si>
  <si>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</si>
  <si>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</si>
  <si>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</si>
  <si>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</si>
  <si>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</si>
  <si>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</si>
  <si>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</si>
  <si>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</si>
  <si>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</si>
  <si>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</si>
  <si>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</si>
  <si>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</si>
  <si>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</si>
  <si>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</si>
  <si>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</si>
  <si>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</si>
  <si>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</si>
  <si>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</si>
  <si>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</si>
  <si>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</si>
  <si>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</si>
  <si>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</si>
  <si>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</si>
  <si>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</si>
  <si>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</si>
  <si>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</si>
  <si>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</si>
  <si>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</si>
  <si>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</si>
  <si>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</si>
  <si>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</si>
  <si>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</si>
  <si>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</si>
  <si>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</si>
  <si>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</si>
  <si>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</si>
  <si>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</si>
  <si>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0030</t>
  </si>
  <si>
    <t>0100</t>
  </si>
  <si>
    <t>0110</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</si>
  <si>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</si>
  <si>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</si>
  <si>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</si>
  <si>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</si>
  <si>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</si>
  <si>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</si>
  <si>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</si>
  <si>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046</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</si>
  <si>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</si>
  <si>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</si>
  <si>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</si>
  <si>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</si>
  <si>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</si>
  <si>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</si>
  <si>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</si>
  <si>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</si>
  <si>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</si>
  <si>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</si>
  <si>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</si>
  <si>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</si>
  <si>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</si>
  <si>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</si>
  <si>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</si>
  <si>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</si>
  <si>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</si>
  <si>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Физическая культура</t>
  </si>
  <si>
    <t>Другие вопросы в области культуры, кинематографии</t>
  </si>
  <si>
    <t>1202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</si>
  <si>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</si>
  <si>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</si>
  <si>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</si>
  <si>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</si>
  <si>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</si>
  <si>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</si>
  <si>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</si>
  <si>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</si>
  <si>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</si>
  <si>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</si>
  <si>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</si>
  <si>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</si>
  <si>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122</t>
  </si>
  <si>
    <t>851</t>
  </si>
  <si>
    <t>Уплата прочих налогов, сборов и ных платежей</t>
  </si>
  <si>
    <t>852</t>
  </si>
  <si>
    <t>Органы юстиции</t>
  </si>
  <si>
    <t>0304</t>
  </si>
  <si>
    <t>Пенсия за выслугу лет лицам, замещаюшим муниципальные должности  и муниципальные должности муниципальной службы</t>
  </si>
  <si>
    <t>Социальное обеспечение населения</t>
  </si>
  <si>
    <t>1003</t>
  </si>
  <si>
    <t>Мероприятия в области здравоохранения , спорта и физической культуры, туризма</t>
  </si>
  <si>
    <t>Средства массовой информации</t>
  </si>
  <si>
    <t>1200</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</si>
  <si>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</si>
  <si>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</si>
  <si>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</si>
  <si>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</si>
  <si>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</si>
  <si>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</si>
  <si>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611</t>
  </si>
  <si>
    <t>Субсидии бюджетным учреждениям на иные цели</t>
  </si>
  <si>
    <t>612</t>
  </si>
  <si>
    <t>321</t>
  </si>
  <si>
    <t>Культура и кинематография</t>
  </si>
  <si>
    <t>0800</t>
  </si>
  <si>
    <t>Социальная политика</t>
  </si>
  <si>
    <t>313</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</si>
  <si>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</si>
  <si>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</si>
  <si>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</si>
  <si>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</si>
  <si>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</si>
  <si>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511</t>
  </si>
  <si>
    <t>242</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</si>
  <si>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</si>
  <si>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</si>
  <si>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</si>
  <si>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</si>
  <si>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</si>
  <si>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</si>
  <si>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</si>
  <si>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</si>
  <si>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</si>
  <si>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</si>
  <si>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</si>
  <si>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</si>
  <si>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</si>
  <si>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</si>
  <si>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</si>
  <si>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</si>
  <si>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</si>
  <si>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0130</t>
  </si>
  <si>
    <t>0170</t>
  </si>
  <si>
    <t>078</t>
  </si>
  <si>
    <t>Субвенции бюджетам муниципальных районов на модернизацию региональных систем общего образования</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</si>
  <si>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</si>
  <si>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</si>
  <si>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</si>
  <si>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</si>
  <si>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</si>
  <si>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</si>
  <si>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</si>
  <si>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0501</t>
  </si>
  <si>
    <t>Жилищное хозяйство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</si>
  <si>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</si>
  <si>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 взимаемый в связи с применением патентной системы налогообложения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</si>
  <si>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</si>
  <si>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43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</si>
  <si>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</si>
  <si>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t>
  </si>
  <si>
    <t>Субсидии бюджетам на бюджетные инвестиции в объекты капитального строительства   собственности муниципальных образований                                                     из федерального бюджета</t>
  </si>
  <si>
    <t>0011</t>
  </si>
  <si>
    <t>ССубвенции бюджетам на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</si>
  <si>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Субвенции бюджетам на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</si>
  <si>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Субвенции бюджетам на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         </t>
  </si>
  <si>
    <t xml:space="preserve">Субвенции бюджетам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  </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</si>
  <si>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</si>
  <si>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Субвенции бюджетам на осуществление  отдельных государственных полномочий по созданию административных комиссий</t>
  </si>
  <si>
    <t>Субвенции бюджетам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 расположенных в границах соответствующего муниципального района Республики Марий Эл</t>
  </si>
  <si>
    <t>Субвенции бюджетам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</si>
  <si>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государственных полномочий  по воспитанию и обучению детей-инвалидов на дому и выплате компенсации затрат родителей на эти цели</t>
  </si>
  <si>
    <t>Субвенции бюджетам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содержание коров</t>
  </si>
  <si>
    <t>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2005-2012 годах на срок  до 8 лет</t>
  </si>
  <si>
    <t>Прочие межбюджетные трансферты, передаваемые бюджетам, из республиканского бюджета Республики марий Эл</t>
  </si>
  <si>
    <t>Субвенции бюджетам муницпальных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</si>
  <si>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115</t>
  </si>
  <si>
    <t>% испол-нения к плану</t>
  </si>
  <si>
    <t>Другие вопросы в области национальной экономики</t>
  </si>
  <si>
    <t>0412</t>
  </si>
  <si>
    <t>Мероприятия по землеустройству и землепользованию</t>
  </si>
  <si>
    <t>0500</t>
  </si>
  <si>
    <t>Закупка товаров, работ, услуг в сфере информационно-коммукационных технологий</t>
  </si>
  <si>
    <t>Национальная экономика</t>
  </si>
  <si>
    <t>0400</t>
  </si>
  <si>
    <t>Сельское хозяйство и рыболовство</t>
  </si>
  <si>
    <t>0405</t>
  </si>
  <si>
    <t>810</t>
  </si>
  <si>
    <t>0502</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</si>
  <si>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</si>
  <si>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водного законодательства на водных объектах, находящихся в собственности муниципальных районов</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</si>
  <si>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</si>
  <si>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</si>
  <si>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</si>
  <si>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 xml:space="preserve">Прочие межбюджетные трансферты, передаваемые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t>
  </si>
  <si>
    <t>204</t>
  </si>
  <si>
    <t>Субсидии бюджетам на модернизацию региональных систем дошкольного образования за счет средств федерального бюджета</t>
  </si>
  <si>
    <t>Дорожное хозяйство (дорожные фонды)</t>
  </si>
  <si>
    <t>0409</t>
  </si>
  <si>
    <t>(тыс.рублей)</t>
  </si>
  <si>
    <t xml:space="preserve">Подпрограмма "Эффективное управление муниципальным имуществом и земельными ресурсами" </t>
  </si>
  <si>
    <t>0440000</t>
  </si>
  <si>
    <t>0442904</t>
  </si>
  <si>
    <t>Закупка товаров, работ, услуг в сфере информационно-коммуникационных технологий</t>
  </si>
  <si>
    <t>Прочая закупка товаров, работ и услуг для обеспечения государственных (муниципальных) нужд</t>
  </si>
  <si>
    <t>0442966</t>
  </si>
  <si>
    <t>Подпрограмма «Переселение граждан из аварийного жилищного фонда»</t>
  </si>
  <si>
    <t>0320000</t>
  </si>
  <si>
    <t xml:space="preserve"> Обеспечение мероприятий по переселению граждан из аварийного жилищного фонда за счет средств, поступивших от ГК - Фонда содействия реформированию ЖКХ</t>
  </si>
  <si>
    <t>0329502</t>
  </si>
  <si>
    <t>Бюджетные инвестиции в объекты капитального строительства государственной (муниципальной) собственности</t>
  </si>
  <si>
    <t>414</t>
  </si>
  <si>
    <t>Обеспечение мероприятий по переселению граждан из аварийного жилищного фонда за счет средств республиканского бюджета Республики Марий Эл</t>
  </si>
  <si>
    <t>0329602</t>
  </si>
  <si>
    <t xml:space="preserve"> Бюджетные инвестиции в объекты капитального строительства государственной (муниципальной) собственности</t>
  </si>
  <si>
    <t>Обеспечение мероприятий по переселению граждан из аварийного жилищного фонда за счет средств республиканского бюджета (оплата дополнительной площади)</t>
  </si>
  <si>
    <t>0329632</t>
  </si>
  <si>
    <t>Обеспечение мероприятий по переселению граждан из аварийного жилищного фонда за счет средств местного бюджета (оплата дополнительной площади)</t>
  </si>
  <si>
    <t>Непрограммные расходы</t>
  </si>
  <si>
    <t>9990000</t>
  </si>
  <si>
    <t>9992902</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</si>
  <si>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</si>
  <si>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</si>
  <si>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9992903</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</si>
  <si>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</si>
  <si>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9997014</t>
  </si>
  <si>
    <t xml:space="preserve">Субвенции на осуществление отдельных государственных полномочий по созданию административных комиссий </t>
  </si>
  <si>
    <t>9997026</t>
  </si>
  <si>
    <t xml:space="preserve">Резервный  фонды </t>
  </si>
  <si>
    <t>0111</t>
  </si>
  <si>
    <t>Подпрограмма "Совершенствование бюджетной политики и эффективное использование бюджетного потенциала муниципальным долгом муниципального образования "Сернурский муниципальный район"</t>
  </si>
  <si>
    <t>0510000</t>
  </si>
  <si>
    <t>Резервные фонды местных администраций</t>
  </si>
  <si>
    <t>0512922</t>
  </si>
  <si>
    <t>Резервные средства</t>
  </si>
  <si>
    <t>870</t>
  </si>
  <si>
    <t>Подпрограмма "Развитие местного самоуправления в муниципальном образовании "Сернурский муниципальный район""</t>
  </si>
  <si>
    <t>0610000</t>
  </si>
  <si>
    <t>0612904</t>
  </si>
  <si>
    <t>0612905</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</si>
  <si>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</si>
  <si>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</si>
  <si>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0617018</t>
  </si>
  <si>
    <t>Подпрогармма "Профилактика правонарушений и противодействие злоупотреблению наркотиками в муниципальном образовании "Сернурский муниципальный район" 2014-2018</t>
  </si>
  <si>
    <t>0620000</t>
  </si>
  <si>
    <t xml:space="preserve">Профилактика правонарушений в муниципальном образовании "Сернурский муниципальный район" </t>
  </si>
  <si>
    <t>0624922</t>
  </si>
  <si>
    <t>Субвенции на государственную регистрацию актов гражданского состояния</t>
  </si>
  <si>
    <t>9995930</t>
  </si>
  <si>
    <t>Подпрограмма "Экологическая безопасность и защита населения от природных и техногенных угроз в  муниципального образования "Сернурский муниципальный район"</t>
  </si>
  <si>
    <t>0630000</t>
  </si>
  <si>
    <t>Предупреждение и ликвидация последствий чрезвычайных ситуаций и стихийных бедствий природного и техногенного характера</t>
  </si>
  <si>
    <t>0632906</t>
  </si>
  <si>
    <t>0632907</t>
  </si>
  <si>
    <t>Подпрограмма "Дорожное хозяйство""</t>
  </si>
  <si>
    <t>0350000</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</si>
  <si>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</si>
  <si>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0357115</t>
  </si>
  <si>
    <t xml:space="preserve">Бюджетные инвестиции </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</si>
  <si>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местного бюджета</t>
  </si>
  <si>
    <t>0352807</t>
  </si>
  <si>
    <t>Безопасность дорожного движения в муниципальном образовании "Сернурский муниципальный район"</t>
  </si>
  <si>
    <t>0352808</t>
  </si>
  <si>
    <t xml:space="preserve"> Другие вопросы в области национальной экономики</t>
  </si>
  <si>
    <t>Поддержка развития предпринимательства в муниципальном образовании "Сернурский муниципальный район"</t>
  </si>
  <si>
    <t>0424905</t>
  </si>
  <si>
    <t>Субсидии юридическим лицам (кроме некоммерческих организаций), индивидуальным предпринимателям, физическим лицам</t>
  </si>
  <si>
    <t>Подпрограмма «Устойчивое развитие сельских территорий»</t>
  </si>
  <si>
    <t>0330000</t>
  </si>
  <si>
    <t xml:space="preserve">Федеральная целевая программа "Социальное развитие села до 2013 года", софинансирование из местного бюджета </t>
  </si>
  <si>
    <t>0332911</t>
  </si>
  <si>
    <t>Подпрограмма "Экологическая безопасность и защита населения от природных и техногенных угроз в муниципальном образовании"Сернурский муниципальный район"</t>
  </si>
  <si>
    <t>0632977</t>
  </si>
  <si>
    <t>0611016</t>
  </si>
  <si>
    <t>Иные пенсии, социальные доплаты к пенсиям</t>
  </si>
  <si>
    <t>312</t>
  </si>
  <si>
    <t>Социальные выплаты на возмещение части процентной ставки по кредитам, привлекаемым гражданами на газификацию индивидуального жилья</t>
  </si>
  <si>
    <t>0611025</t>
  </si>
  <si>
    <t>Пособия, компенсации, меры социальной поддержки по публичным нормативным обязательствам</t>
  </si>
  <si>
    <t>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</si>
  <si>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0611026</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</si>
  <si>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</si>
  <si>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0611031</t>
  </si>
  <si>
    <t>Подпрограмма "Развитие физической культуры и спорта"</t>
  </si>
  <si>
    <t>0250000</t>
  </si>
  <si>
    <t xml:space="preserve">Расходы на обеспечение деятельности (оказание услуг) подведомственных учреждений, предоставление муниципальным бюджетным и автономным учреждениям субсидий </t>
  </si>
  <si>
    <t>0252921</t>
  </si>
  <si>
    <t>0252912</t>
  </si>
  <si>
    <t>Поддержка в сфере культуры, кинематографии и средств массовой информации</t>
  </si>
  <si>
    <t>0612913</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</si>
  <si>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</si>
  <si>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Обслуживание государственного и муниципального долга</t>
  </si>
  <si>
    <t>1300</t>
  </si>
  <si>
    <t>Обслуживание внутреннего муниципального долга</t>
  </si>
  <si>
    <t>1301</t>
  </si>
  <si>
    <t>Процентные платежи по муниципальному долгу</t>
  </si>
  <si>
    <t>0512914</t>
  </si>
  <si>
    <t>Обслуживание муниципального долга</t>
  </si>
  <si>
    <t>730</t>
  </si>
  <si>
    <t>9992901</t>
  </si>
  <si>
    <t>Подпрограмма "Обеспечение условий реализации муниципальной программы "Развитие культуры, физической культуры, спорта и туризма муниципального образования "Сернурский муниципальный район""</t>
  </si>
  <si>
    <t>0230000</t>
  </si>
  <si>
    <t>0232902</t>
  </si>
  <si>
    <t>0212987</t>
  </si>
  <si>
    <t>Расходы на обеспечение деятельности учреждений по внешкольной работе с детьми</t>
  </si>
  <si>
    <t xml:space="preserve">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t>
  </si>
  <si>
    <t>0217010</t>
  </si>
  <si>
    <t>Пособия, компенсации и иные социальные выплаты гражданам, кроме публичных нормативных обязательств</t>
  </si>
  <si>
    <t>Подпрограмма "Развитие культуры"</t>
  </si>
  <si>
    <t>0210000</t>
  </si>
  <si>
    <t>Расходы на обеспечение деятельности культурно-досуговых учреждений</t>
  </si>
  <si>
    <t>0212997</t>
  </si>
  <si>
    <t>Расходы на обеспечение деятельности музеев, постоянных выставок</t>
  </si>
  <si>
    <t>0212998</t>
  </si>
  <si>
    <t>Расходы на обеспечение деятельности библиотек</t>
  </si>
  <si>
    <t>0212999</t>
  </si>
  <si>
    <t>Расходы на обеспечение деятельности централизованных бухгалтерий, структурных подразделений и отделов, не входящих в центральный аппарат</t>
  </si>
  <si>
    <t>0232974</t>
  </si>
  <si>
    <t xml:space="preserve">Подпрограмма "Обеспечение реализации муниципальной программы муниципального образования "Сернурский муниципальный район" "Развитие образования муниципального образования "Сернурский муниципальный район"" </t>
  </si>
  <si>
    <t>0140000</t>
  </si>
  <si>
    <t>0142902</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</si>
  <si>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</si>
  <si>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0147017</t>
  </si>
  <si>
    <t>дошкольное образование</t>
  </si>
  <si>
    <t>Подпрограмма "Муниципальное обеспечение функционирования системы образования в МО "Сернурский муниципальный район"</t>
  </si>
  <si>
    <t>0110000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</si>
  <si>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</si>
  <si>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0117086</t>
  </si>
  <si>
    <t xml:space="preserve">Расходы на обеспечение деятельности подведомственных учреждений, в том числе на предоставление муниципальным бюджетным и автономным учреждениям субсидий (детские сады) </t>
  </si>
  <si>
    <t>0112916</t>
  </si>
  <si>
    <t>0117010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</si>
  <si>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</si>
  <si>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0112985</t>
  </si>
  <si>
    <t xml:space="preserve">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</si>
  <si>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0117009</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</si>
  <si>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</si>
  <si>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0117011</t>
  </si>
  <si>
    <t>Субвенции на осуществление государственных полномочий по обучению детей-инвалидов на дому и выплате компенсации затрат родителей на эти цели</t>
  </si>
  <si>
    <t>0117019</t>
  </si>
  <si>
    <t>Подпрограмма "Воспитание и социализация детей"</t>
  </si>
  <si>
    <t>0120000</t>
  </si>
  <si>
    <t>0122987</t>
  </si>
  <si>
    <t xml:space="preserve">Субсидии на организацию отдыха детей в каникулярное время из республиканского бюджета Республики Марий Эл 
</t>
  </si>
  <si>
    <t>0127022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</si>
</sst>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quot;р.&quot;"/>
  </numFmts>
  <fonts count="31">
    <font>
      <sz val="11"/>
      <color indexed="8"/>
      <name val="Calibri"/>
      <family val="2"/>
    </font>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vertAlign val="superscript"/>
      <sz val="12"/>
      <color indexed="8"/>
      <name val="Times New Roman"/>
      <family val="1"/>
    </font>
    <font>
      <sz val="11"/>
      <color indexed="8"/>
      <name val="Times New Roman"/>
      <family val="1"/>
    </font>
    <font>
      <sz val="10"/>
      <name val="Arial"/>
      <family val="2"/>
    </font>
    <font>
      <sz val="12"/>
      <color indexed="8"/>
      <name val="Arial Cyr"/>
      <family val="0"/>
    </font>
    <font>
      <sz val="10"/>
      <color indexed="8"/>
      <name val="Arial"/>
      <family val="2"/>
    </font>
    <font>
      <i/>
      <sz val="12"/>
      <color indexed="8"/>
      <name val="Arial Cyr"/>
      <family val="0"/>
    </font>
    <font>
      <b/>
      <sz val="13"/>
      <name val="Times New Roman"/>
      <family val="1"/>
    </font>
    <font>
      <sz val="13"/>
      <name val="Times New Roman"/>
      <family val="1"/>
    </font>
    <font>
      <b/>
      <sz val="12"/>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23" borderId="0">
      <alignment/>
      <protection/>
    </xf>
    <xf numFmtId="0" fontId="8" fillId="23" borderId="0">
      <alignment/>
      <protection/>
    </xf>
    <xf numFmtId="0" fontId="8" fillId="23" borderId="0">
      <alignment/>
      <protection/>
    </xf>
    <xf numFmtId="0" fontId="8" fillId="23" borderId="0">
      <alignment/>
      <protection/>
    </xf>
    <xf numFmtId="0" fontId="8" fillId="23" borderId="0">
      <alignment/>
      <protection/>
    </xf>
    <xf numFmtId="0" fontId="0" fillId="0" borderId="0">
      <alignment/>
      <protection/>
    </xf>
    <xf numFmtId="0" fontId="1" fillId="0" borderId="0">
      <alignment/>
      <protection/>
    </xf>
    <xf numFmtId="0" fontId="1" fillId="0" borderId="0">
      <alignment/>
      <protection/>
    </xf>
    <xf numFmtId="0" fontId="10" fillId="23" borderId="0">
      <alignment/>
      <protection/>
    </xf>
    <xf numFmtId="0" fontId="10" fillId="23" borderId="0">
      <alignment/>
      <protection/>
    </xf>
    <xf numFmtId="0" fontId="8" fillId="23" borderId="0">
      <alignment/>
      <protection/>
    </xf>
    <xf numFmtId="0" fontId="26" fillId="3" borderId="0" applyNumberFormat="0" applyBorder="0" applyAlignment="0" applyProtection="0"/>
    <xf numFmtId="0" fontId="27" fillId="0" borderId="0" applyNumberFormat="0" applyFill="0" applyBorder="0" applyAlignment="0" applyProtection="0"/>
    <xf numFmtId="0" fontId="0" fillId="2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4" borderId="0" applyNumberFormat="0" applyBorder="0" applyAlignment="0" applyProtection="0"/>
  </cellStyleXfs>
  <cellXfs count="156">
    <xf numFmtId="0" fontId="0" fillId="0" borderId="0" xfId="0" applyAlignment="1">
      <alignment/>
    </xf>
    <xf numFmtId="49" fontId="5" fillId="0" borderId="0" xfId="0" applyNumberFormat="1" applyFont="1" applyAlignment="1">
      <alignment/>
    </xf>
    <xf numFmtId="49" fontId="5" fillId="0" borderId="0" xfId="0" applyNumberFormat="1" applyFont="1" applyAlignment="1">
      <alignment horizontal="center"/>
    </xf>
    <xf numFmtId="0" fontId="4" fillId="0" borderId="0" xfId="0" applyFont="1" applyAlignment="1">
      <alignment horizontal="right"/>
    </xf>
    <xf numFmtId="0" fontId="5" fillId="0" borderId="10" xfId="0" applyFont="1" applyBorder="1" applyAlignment="1">
      <alignment horizontal="center"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49" fontId="5" fillId="0" borderId="12" xfId="0" applyNumberFormat="1" applyFont="1" applyBorder="1" applyAlignment="1">
      <alignment horizontal="center"/>
    </xf>
    <xf numFmtId="49" fontId="5" fillId="0" borderId="11" xfId="0" applyNumberFormat="1" applyFont="1" applyBorder="1" applyAlignment="1">
      <alignment horizontal="center"/>
    </xf>
    <xf numFmtId="0" fontId="5" fillId="0" borderId="13" xfId="0" applyFont="1" applyBorder="1" applyAlignment="1">
      <alignment horizontal="center" vertical="top" wrapText="1"/>
    </xf>
    <xf numFmtId="49"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49" fontId="4" fillId="0" borderId="0" xfId="0" applyNumberFormat="1" applyFont="1" applyBorder="1" applyAlignment="1">
      <alignment horizontal="center" vertical="top" wrapText="1"/>
    </xf>
    <xf numFmtId="0" fontId="4" fillId="0" borderId="0" xfId="0" applyFont="1" applyBorder="1" applyAlignment="1">
      <alignment horizontal="justify" vertical="top" wrapText="1"/>
    </xf>
    <xf numFmtId="164" fontId="4" fillId="0" borderId="0" xfId="0" applyNumberFormat="1" applyFont="1" applyBorder="1" applyAlignment="1">
      <alignment horizontal="right" vertical="top" wrapText="1"/>
    </xf>
    <xf numFmtId="49" fontId="5" fillId="0" borderId="0" xfId="0" applyNumberFormat="1" applyFont="1" applyAlignment="1">
      <alignment vertical="justify"/>
    </xf>
    <xf numFmtId="49" fontId="5" fillId="0" borderId="0" xfId="0" applyNumberFormat="1" applyFont="1" applyBorder="1" applyAlignment="1">
      <alignment horizontal="center" vertical="justify" wrapText="1"/>
    </xf>
    <xf numFmtId="0" fontId="2" fillId="0" borderId="0" xfId="0" applyFont="1" applyAlignment="1">
      <alignment horizontal="justify" vertical="top" wrapText="1"/>
    </xf>
    <xf numFmtId="164" fontId="5" fillId="0" borderId="0" xfId="0" applyNumberFormat="1" applyFont="1" applyBorder="1" applyAlignment="1">
      <alignment horizontal="right" vertical="top" wrapText="1"/>
    </xf>
    <xf numFmtId="49" fontId="4" fillId="0" borderId="0" xfId="0" applyNumberFormat="1" applyFont="1" applyAlignment="1">
      <alignment/>
    </xf>
    <xf numFmtId="49" fontId="5" fillId="0" borderId="0" xfId="0" applyNumberFormat="1" applyFont="1" applyAlignment="1">
      <alignment vertical="top"/>
    </xf>
    <xf numFmtId="0" fontId="5" fillId="0" borderId="0" xfId="0" applyFont="1" applyBorder="1" applyAlignment="1">
      <alignment horizontal="justify" vertical="top" wrapText="1"/>
    </xf>
    <xf numFmtId="49" fontId="4" fillId="0" borderId="0" xfId="0" applyNumberFormat="1" applyFont="1" applyAlignment="1">
      <alignment vertical="justify"/>
    </xf>
    <xf numFmtId="49" fontId="4" fillId="0" borderId="0" xfId="0" applyNumberFormat="1" applyFont="1" applyBorder="1" applyAlignment="1">
      <alignment horizontal="center" vertical="justify" wrapText="1"/>
    </xf>
    <xf numFmtId="0" fontId="5" fillId="0" borderId="0" xfId="0" applyFont="1" applyAlignment="1">
      <alignment horizontal="justify" vertical="justify"/>
    </xf>
    <xf numFmtId="49" fontId="5" fillId="0" borderId="0" xfId="0" applyNumberFormat="1" applyFont="1" applyAlignment="1">
      <alignment horizontal="center" vertical="justify"/>
    </xf>
    <xf numFmtId="0" fontId="4" fillId="0" borderId="0" xfId="0" applyFont="1" applyAlignment="1">
      <alignment horizontal="justify" vertical="justify"/>
    </xf>
    <xf numFmtId="0" fontId="5" fillId="0" borderId="0" xfId="0" applyFont="1" applyAlignment="1">
      <alignment horizontal="justify" vertical="justify" wrapText="1"/>
    </xf>
    <xf numFmtId="0" fontId="5" fillId="0" borderId="0" xfId="0" applyFont="1" applyAlignment="1">
      <alignment horizontal="justify" vertical="top" wrapText="1"/>
    </xf>
    <xf numFmtId="0" fontId="2" fillId="0" borderId="0" xfId="0" applyFont="1" applyBorder="1" applyAlignment="1">
      <alignment horizontal="justify" vertical="top" wrapText="1"/>
    </xf>
    <xf numFmtId="49" fontId="2" fillId="0" borderId="0" xfId="0" applyNumberFormat="1" applyFont="1" applyBorder="1" applyAlignment="1">
      <alignment horizontal="center" vertical="justify" wrapText="1"/>
    </xf>
    <xf numFmtId="0" fontId="2" fillId="0" borderId="0" xfId="0" applyFont="1" applyBorder="1" applyAlignment="1">
      <alignment horizontal="justify" vertical="top" wrapText="1"/>
    </xf>
    <xf numFmtId="0" fontId="5" fillId="0" borderId="0" xfId="0" applyFont="1" applyBorder="1" applyAlignment="1">
      <alignment horizontal="right" vertical="top" wrapText="1"/>
    </xf>
    <xf numFmtId="49" fontId="3" fillId="0" borderId="0" xfId="0" applyNumberFormat="1" applyFont="1" applyBorder="1" applyAlignment="1">
      <alignment horizontal="center" vertical="justify" wrapText="1"/>
    </xf>
    <xf numFmtId="0" fontId="4" fillId="0" borderId="0" xfId="0" applyFont="1" applyAlignment="1">
      <alignment horizontal="justify" vertical="top" wrapText="1"/>
    </xf>
    <xf numFmtId="49" fontId="4" fillId="0" borderId="0" xfId="0" applyNumberFormat="1" applyFont="1" applyBorder="1" applyAlignment="1">
      <alignment horizontal="left" vertical="top" wrapText="1"/>
    </xf>
    <xf numFmtId="49" fontId="5" fillId="0" borderId="0" xfId="0" applyNumberFormat="1" applyFont="1" applyBorder="1" applyAlignment="1">
      <alignment horizontal="center"/>
    </xf>
    <xf numFmtId="0" fontId="5" fillId="0" borderId="0" xfId="0" applyFont="1" applyBorder="1" applyAlignment="1">
      <alignment horizontal="center" vertical="justify" wrapText="1"/>
    </xf>
    <xf numFmtId="0" fontId="5" fillId="0" borderId="0" xfId="0" applyFont="1" applyAlignment="1">
      <alignment vertical="top"/>
    </xf>
    <xf numFmtId="49" fontId="4" fillId="0" borderId="0" xfId="0" applyNumberFormat="1" applyFont="1" applyAlignment="1">
      <alignment horizontal="center" vertical="justify"/>
    </xf>
    <xf numFmtId="164" fontId="4" fillId="0" borderId="0" xfId="0" applyNumberFormat="1" applyFont="1" applyBorder="1" applyAlignment="1">
      <alignment vertical="top" wrapText="1"/>
    </xf>
    <xf numFmtId="164" fontId="5" fillId="0" borderId="0" xfId="0" applyNumberFormat="1" applyFont="1" applyBorder="1" applyAlignment="1">
      <alignment vertical="top" wrapText="1"/>
    </xf>
    <xf numFmtId="0" fontId="2" fillId="0" borderId="0" xfId="0" applyFont="1" applyAlignment="1">
      <alignment horizontal="justify" wrapText="1"/>
    </xf>
    <xf numFmtId="0" fontId="5" fillId="0" borderId="0" xfId="0" applyFont="1" applyAlignment="1">
      <alignment horizontal="justify" vertical="top"/>
    </xf>
    <xf numFmtId="0" fontId="5" fillId="0" borderId="0" xfId="0" applyFont="1" applyBorder="1" applyAlignment="1">
      <alignment horizontal="justify" wrapText="1"/>
    </xf>
    <xf numFmtId="0" fontId="5" fillId="0" borderId="0" xfId="0" applyFont="1" applyBorder="1" applyAlignment="1">
      <alignment/>
    </xf>
    <xf numFmtId="0" fontId="5" fillId="0" borderId="0" xfId="0" applyFont="1" applyAlignment="1">
      <alignment/>
    </xf>
    <xf numFmtId="0" fontId="5" fillId="0" borderId="14" xfId="0" applyFont="1" applyBorder="1" applyAlignment="1">
      <alignment/>
    </xf>
    <xf numFmtId="0" fontId="2" fillId="0" borderId="0" xfId="0" applyFont="1" applyAlignment="1">
      <alignment/>
    </xf>
    <xf numFmtId="0" fontId="4" fillId="0" borderId="0" xfId="0" applyFont="1" applyAlignment="1">
      <alignment/>
    </xf>
    <xf numFmtId="0" fontId="5" fillId="0" borderId="0" xfId="0" applyFont="1" applyBorder="1" applyAlignment="1">
      <alignment vertical="top"/>
    </xf>
    <xf numFmtId="0" fontId="7" fillId="0" borderId="0" xfId="0" applyFont="1" applyAlignment="1">
      <alignment/>
    </xf>
    <xf numFmtId="0" fontId="2" fillId="23" borderId="0" xfId="62" applyFont="1" applyFill="1" applyBorder="1" applyAlignment="1">
      <alignment vertical="top" wrapText="1"/>
      <protection/>
    </xf>
    <xf numFmtId="49" fontId="9" fillId="0" borderId="0" xfId="0" applyNumberFormat="1" applyFont="1" applyAlignment="1">
      <alignment/>
    </xf>
    <xf numFmtId="49" fontId="9" fillId="0" borderId="0" xfId="0" applyNumberFormat="1" applyFont="1" applyAlignment="1">
      <alignment horizontal="center"/>
    </xf>
    <xf numFmtId="0" fontId="2" fillId="0" borderId="0" xfId="0" applyFont="1" applyAlignment="1">
      <alignment horizontal="center"/>
    </xf>
    <xf numFmtId="49" fontId="3" fillId="0" borderId="0" xfId="0" applyNumberFormat="1" applyFont="1" applyAlignment="1">
      <alignment horizontal="justify" vertical="justify" wrapText="1"/>
    </xf>
    <xf numFmtId="49" fontId="3" fillId="0" borderId="0" xfId="0" applyNumberFormat="1" applyFont="1" applyAlignment="1" quotePrefix="1">
      <alignment horizontal="center"/>
    </xf>
    <xf numFmtId="49" fontId="2" fillId="0" borderId="0" xfId="0" applyNumberFormat="1" applyFont="1" applyAlignment="1">
      <alignment horizontal="justify" vertical="justify" wrapText="1"/>
    </xf>
    <xf numFmtId="49" fontId="2" fillId="0" borderId="0" xfId="0" applyNumberFormat="1" applyFont="1" applyAlignment="1" quotePrefix="1">
      <alignment horizontal="center"/>
    </xf>
    <xf numFmtId="0" fontId="2" fillId="0" borderId="0" xfId="0" applyFont="1" applyAlignment="1">
      <alignment horizontal="justify" vertical="justify"/>
    </xf>
    <xf numFmtId="0" fontId="2" fillId="0" borderId="0" xfId="0" applyFont="1" applyAlignment="1">
      <alignment horizontal="justify" vertical="justify" wrapText="1"/>
    </xf>
    <xf numFmtId="1" fontId="2" fillId="0" borderId="0" xfId="58" applyNumberFormat="1" applyFont="1" applyAlignment="1">
      <alignment horizontal="center"/>
      <protection/>
    </xf>
    <xf numFmtId="0" fontId="2" fillId="0" borderId="0" xfId="58" applyFont="1" applyAlignment="1">
      <alignment horizontal="center"/>
      <protection/>
    </xf>
    <xf numFmtId="49" fontId="3" fillId="0" borderId="0" xfId="0" applyNumberFormat="1" applyFont="1" applyAlignment="1">
      <alignment horizontal="center" wrapText="1"/>
    </xf>
    <xf numFmtId="49" fontId="2" fillId="0" borderId="0" xfId="0" applyNumberFormat="1" applyFont="1" applyAlignment="1">
      <alignment horizontal="center"/>
    </xf>
    <xf numFmtId="0" fontId="2" fillId="23" borderId="0" xfId="52" applyFont="1" applyFill="1" applyBorder="1" applyAlignment="1">
      <alignment vertical="top" wrapText="1"/>
      <protection/>
    </xf>
    <xf numFmtId="0" fontId="2" fillId="23" borderId="0" xfId="53" applyFont="1" applyFill="1" applyBorder="1" applyAlignment="1">
      <alignment vertical="top" wrapText="1"/>
      <protection/>
    </xf>
    <xf numFmtId="0" fontId="2" fillId="23" borderId="0" xfId="55" applyFont="1" applyFill="1" applyBorder="1" applyAlignment="1">
      <alignment vertical="top" wrapText="1"/>
      <protection/>
    </xf>
    <xf numFmtId="0" fontId="2" fillId="23" borderId="0" xfId="54" applyFont="1" applyFill="1" applyBorder="1" applyAlignment="1">
      <alignment vertical="top" wrapText="1"/>
      <protection/>
    </xf>
    <xf numFmtId="49" fontId="3" fillId="0" borderId="0" xfId="0" applyNumberFormat="1" applyFont="1" applyAlignment="1" quotePrefix="1">
      <alignment horizontal="center" wrapText="1"/>
    </xf>
    <xf numFmtId="49" fontId="2" fillId="0" borderId="0" xfId="0" applyNumberFormat="1" applyFont="1" applyAlignment="1" quotePrefix="1">
      <alignment horizontal="center" wrapText="1"/>
    </xf>
    <xf numFmtId="169" fontId="2" fillId="0" borderId="0" xfId="0" applyNumberFormat="1" applyFont="1" applyAlignment="1">
      <alignment horizontal="justify" vertical="justify" wrapText="1"/>
    </xf>
    <xf numFmtId="0" fontId="2" fillId="0" borderId="0" xfId="0" applyFont="1" applyAlignment="1">
      <alignment horizontal="center" wrapText="1"/>
    </xf>
    <xf numFmtId="0" fontId="2" fillId="0" borderId="0" xfId="0" applyFont="1" applyAlignment="1">
      <alignment horizontal="justify"/>
    </xf>
    <xf numFmtId="0" fontId="2" fillId="23" borderId="0" xfId="0" applyFont="1" applyFill="1" applyAlignment="1">
      <alignment horizontal="justify" vertical="top" wrapText="1"/>
    </xf>
    <xf numFmtId="49" fontId="2" fillId="23" borderId="0" xfId="0" applyNumberFormat="1" applyFont="1" applyFill="1" applyAlignment="1">
      <alignment horizontal="justify" vertical="top" wrapText="1"/>
    </xf>
    <xf numFmtId="0" fontId="2" fillId="0" borderId="0" xfId="0" applyFont="1" applyAlignment="1">
      <alignment horizontal="justify" vertical="top" wrapText="1"/>
    </xf>
    <xf numFmtId="0" fontId="2" fillId="23" borderId="0" xfId="0" applyFont="1" applyFill="1" applyAlignment="1">
      <alignment horizontal="center"/>
    </xf>
    <xf numFmtId="0" fontId="2" fillId="0" borderId="0" xfId="0" applyFont="1" applyAlignment="1">
      <alignment wrapText="1"/>
    </xf>
    <xf numFmtId="0" fontId="2" fillId="0" borderId="0" xfId="58" applyFont="1" applyAlignment="1">
      <alignment horizontal="justify" vertical="justify"/>
      <protection/>
    </xf>
    <xf numFmtId="49" fontId="2" fillId="0" borderId="0" xfId="58" applyNumberFormat="1" applyFont="1" applyAlignment="1" quotePrefix="1">
      <alignment horizontal="center"/>
      <protection/>
    </xf>
    <xf numFmtId="164" fontId="2" fillId="0" borderId="0" xfId="0" applyNumberFormat="1" applyFont="1" applyAlignment="1">
      <alignment horizontal="center"/>
    </xf>
    <xf numFmtId="49" fontId="2" fillId="0" borderId="0" xfId="58" applyNumberFormat="1" applyFont="1" applyAlignment="1">
      <alignment horizontal="center"/>
      <protection/>
    </xf>
    <xf numFmtId="0" fontId="2" fillId="0" borderId="12" xfId="58" applyFont="1" applyBorder="1" applyAlignment="1">
      <alignment horizontal="center"/>
      <protection/>
    </xf>
    <xf numFmtId="49" fontId="2" fillId="0" borderId="12" xfId="58" applyNumberFormat="1" applyFont="1" applyBorder="1" applyAlignment="1">
      <alignment horizontal="center"/>
      <protection/>
    </xf>
    <xf numFmtId="0" fontId="2" fillId="0" borderId="12" xfId="0" applyFont="1" applyBorder="1" applyAlignment="1">
      <alignment horizontal="center"/>
    </xf>
    <xf numFmtId="49" fontId="2" fillId="0" borderId="0" xfId="0" applyNumberFormat="1" applyFont="1" applyAlignment="1">
      <alignment horizontal="center" wrapText="1"/>
    </xf>
    <xf numFmtId="0" fontId="2" fillId="0" borderId="0" xfId="0" applyFont="1" applyAlignment="1">
      <alignment/>
    </xf>
    <xf numFmtId="49" fontId="11" fillId="0" borderId="0" xfId="0" applyNumberFormat="1" applyFont="1" applyAlignment="1">
      <alignment/>
    </xf>
    <xf numFmtId="49" fontId="2" fillId="23" borderId="0" xfId="0" applyNumberFormat="1" applyFont="1" applyFill="1" applyAlignment="1" quotePrefix="1">
      <alignment horizontal="center"/>
    </xf>
    <xf numFmtId="0" fontId="2" fillId="0" borderId="0" xfId="0" applyFont="1" applyAlignment="1">
      <alignment vertical="justify"/>
    </xf>
    <xf numFmtId="0" fontId="3" fillId="0" borderId="0" xfId="0" applyFont="1" applyAlignment="1">
      <alignment horizontal="center"/>
    </xf>
    <xf numFmtId="0" fontId="2" fillId="23" borderId="0" xfId="0" applyFont="1" applyFill="1" applyAlignment="1">
      <alignment horizontal="justify" vertical="justify" wrapText="1"/>
    </xf>
    <xf numFmtId="49" fontId="2" fillId="0" borderId="0" xfId="0" applyNumberFormat="1" applyFont="1" applyAlignment="1">
      <alignment horizontal="justify" vertical="justify"/>
    </xf>
    <xf numFmtId="0" fontId="2" fillId="23" borderId="0" xfId="0" applyFont="1" applyFill="1" applyAlignment="1">
      <alignment horizontal="center" wrapText="1"/>
    </xf>
    <xf numFmtId="164" fontId="3" fillId="0" borderId="0" xfId="0" applyNumberFormat="1" applyFont="1" applyAlignment="1">
      <alignment horizontal="center"/>
    </xf>
    <xf numFmtId="2" fontId="2" fillId="0" borderId="0" xfId="0" applyNumberFormat="1" applyFont="1" applyAlignment="1">
      <alignment horizontal="justify" vertical="justify" wrapText="1"/>
    </xf>
    <xf numFmtId="164" fontId="2" fillId="23" borderId="0" xfId="0" applyNumberFormat="1" applyFont="1" applyFill="1" applyAlignment="1">
      <alignment horizontal="center"/>
    </xf>
    <xf numFmtId="0" fontId="2" fillId="0" borderId="0" xfId="0" applyFont="1" applyAlignment="1" applyProtection="1">
      <alignment horizontal="justify" vertical="justify" wrapText="1"/>
      <protection locked="0"/>
    </xf>
    <xf numFmtId="49" fontId="2" fillId="0" borderId="0" xfId="58" applyNumberFormat="1" applyFont="1" applyAlignment="1">
      <alignment horizontal="justify" vertical="justify" wrapText="1"/>
      <protection/>
    </xf>
    <xf numFmtId="0" fontId="2" fillId="23" borderId="15" xfId="57" applyFont="1" applyFill="1" applyBorder="1" applyAlignment="1">
      <alignment horizontal="justify" vertical="top" wrapText="1"/>
      <protection/>
    </xf>
    <xf numFmtId="49" fontId="3" fillId="0" borderId="0" xfId="0" applyNumberFormat="1" applyFont="1" applyAlignment="1">
      <alignment horizontal="justify" wrapText="1"/>
    </xf>
    <xf numFmtId="49" fontId="3" fillId="0" borderId="0" xfId="0" applyNumberFormat="1" applyFont="1" applyAlignment="1">
      <alignment horizontal="center"/>
    </xf>
    <xf numFmtId="0" fontId="9" fillId="0" borderId="0" xfId="0" applyFont="1" applyAlignment="1">
      <alignment horizontal="center"/>
    </xf>
    <xf numFmtId="164" fontId="5" fillId="0" borderId="0" xfId="0" applyNumberFormat="1" applyFont="1" applyBorder="1" applyAlignment="1">
      <alignment horizontal="center" wrapText="1"/>
    </xf>
    <xf numFmtId="0" fontId="2" fillId="23" borderId="0" xfId="56" applyFont="1" applyFill="1" applyBorder="1" applyAlignment="1">
      <alignment vertical="top" wrapText="1"/>
      <protection/>
    </xf>
    <xf numFmtId="49" fontId="2" fillId="0" borderId="0" xfId="0" applyNumberFormat="1" applyFont="1" applyAlignment="1">
      <alignment horizontal="justify" wrapText="1"/>
    </xf>
    <xf numFmtId="164" fontId="3" fillId="0" borderId="0" xfId="0" applyNumberFormat="1" applyFont="1" applyAlignment="1">
      <alignment horizontal="center" wrapText="1"/>
    </xf>
    <xf numFmtId="164" fontId="2" fillId="0" borderId="0" xfId="0" applyNumberFormat="1" applyFont="1" applyAlignment="1">
      <alignment horizontal="center" wrapText="1"/>
    </xf>
    <xf numFmtId="0" fontId="2" fillId="0" borderId="0" xfId="0" applyFont="1" applyAlignment="1">
      <alignment horizontal="justify" wrapText="1"/>
    </xf>
    <xf numFmtId="49" fontId="2" fillId="0" borderId="0" xfId="0" applyNumberFormat="1" applyFont="1" applyAlignment="1">
      <alignment horizontal="justify" vertical="center" wrapText="1"/>
    </xf>
    <xf numFmtId="164" fontId="4" fillId="0" borderId="0" xfId="0" applyNumberFormat="1" applyFont="1" applyBorder="1" applyAlignment="1">
      <alignment horizontal="center" wrapText="1"/>
    </xf>
    <xf numFmtId="0" fontId="12" fillId="0" borderId="0" xfId="0" applyFont="1" applyAlignment="1">
      <alignment horizontal="justify" vertical="top" wrapText="1"/>
    </xf>
    <xf numFmtId="0" fontId="13" fillId="0" borderId="0" xfId="0" applyFont="1" applyAlignment="1">
      <alignment horizontal="justify" vertical="top" wrapText="1"/>
    </xf>
    <xf numFmtId="49" fontId="5" fillId="0" borderId="0" xfId="0" applyNumberFormat="1" applyFont="1" applyAlignment="1">
      <alignment horizontal="center" vertical="top"/>
    </xf>
    <xf numFmtId="49" fontId="4" fillId="0" borderId="0" xfId="0" applyNumberFormat="1" applyFont="1" applyAlignment="1">
      <alignment vertical="top"/>
    </xf>
    <xf numFmtId="0" fontId="2" fillId="0" borderId="0" xfId="0" applyFont="1" applyAlignment="1">
      <alignment horizontal="justify" vertical="center" wrapText="1"/>
    </xf>
    <xf numFmtId="0" fontId="2" fillId="0" borderId="0" xfId="0" applyNumberFormat="1" applyFont="1" applyAlignment="1">
      <alignment horizontal="justify" vertical="center" wrapText="1"/>
    </xf>
    <xf numFmtId="2" fontId="2" fillId="0" borderId="0" xfId="0" applyNumberFormat="1" applyFont="1" applyAlignment="1">
      <alignment horizontal="center"/>
    </xf>
    <xf numFmtId="49" fontId="9" fillId="0" borderId="0" xfId="0" applyNumberFormat="1" applyFont="1" applyAlignment="1">
      <alignment/>
    </xf>
    <xf numFmtId="2" fontId="9" fillId="0" borderId="0" xfId="0" applyNumberFormat="1" applyFont="1" applyAlignment="1">
      <alignment horizontal="center"/>
    </xf>
    <xf numFmtId="2" fontId="2" fillId="0" borderId="0" xfId="0" applyNumberFormat="1" applyFont="1" applyAlignment="1">
      <alignment horizontal="center" wrapText="1"/>
    </xf>
    <xf numFmtId="0" fontId="2" fillId="0" borderId="0" xfId="0" applyFont="1" applyAlignment="1">
      <alignment horizontal="left" vertical="center" wrapText="1"/>
    </xf>
    <xf numFmtId="164" fontId="2" fillId="25" borderId="0" xfId="0" applyNumberFormat="1" applyFont="1" applyFill="1" applyAlignment="1">
      <alignment horizontal="center"/>
    </xf>
    <xf numFmtId="0" fontId="2" fillId="23" borderId="0" xfId="54" applyFont="1" applyFill="1" applyBorder="1" applyAlignment="1">
      <alignment horizontal="left" vertical="center" wrapText="1"/>
      <protection/>
    </xf>
    <xf numFmtId="0" fontId="2" fillId="23" borderId="0" xfId="0" applyFont="1" applyFill="1" applyAlignment="1">
      <alignment horizontal="justify" vertical="center" wrapText="1"/>
    </xf>
    <xf numFmtId="49" fontId="9" fillId="25" borderId="0" xfId="0" applyNumberFormat="1" applyFont="1" applyFill="1" applyAlignment="1">
      <alignment/>
    </xf>
    <xf numFmtId="0" fontId="2" fillId="0" borderId="0" xfId="0" applyFont="1" applyAlignment="1">
      <alignment vertical="center" wrapText="1"/>
    </xf>
    <xf numFmtId="0" fontId="2" fillId="0" borderId="0" xfId="0" applyFont="1" applyAlignment="1">
      <alignment horizontal="justify" vertical="center"/>
    </xf>
    <xf numFmtId="49" fontId="14" fillId="0" borderId="15" xfId="0" applyNumberFormat="1" applyFont="1" applyBorder="1" applyAlignment="1">
      <alignment horizontal="center"/>
    </xf>
    <xf numFmtId="0" fontId="14" fillId="0" borderId="15" xfId="0" applyFont="1" applyBorder="1" applyAlignment="1">
      <alignment horizontal="center" wrapText="1"/>
    </xf>
    <xf numFmtId="0" fontId="4" fillId="0" borderId="15" xfId="0" applyFont="1" applyBorder="1" applyAlignment="1">
      <alignment horizontal="center" vertical="center" wrapText="1"/>
    </xf>
    <xf numFmtId="49" fontId="14" fillId="0" borderId="15" xfId="0" applyNumberFormat="1" applyFont="1" applyBorder="1" applyAlignment="1">
      <alignment wrapText="1"/>
    </xf>
    <xf numFmtId="0" fontId="4" fillId="0" borderId="0" xfId="0" applyFont="1" applyBorder="1" applyAlignment="1">
      <alignment horizontal="justify" wrapText="1"/>
    </xf>
    <xf numFmtId="0" fontId="4" fillId="0" borderId="0" xfId="0" applyFont="1" applyBorder="1" applyAlignment="1">
      <alignment/>
    </xf>
    <xf numFmtId="0" fontId="4" fillId="0" borderId="0" xfId="0" applyFont="1" applyAlignment="1">
      <alignment horizontal="left"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2" xfId="0"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164" fontId="2" fillId="0" borderId="0" xfId="0" applyNumberFormat="1" applyFont="1" applyAlignment="1">
      <alignment horizontal="center"/>
    </xf>
    <xf numFmtId="164" fontId="5" fillId="0" borderId="0" xfId="0" applyNumberFormat="1" applyFont="1" applyBorder="1" applyAlignment="1">
      <alignment horizontal="center" wrapText="1"/>
    </xf>
    <xf numFmtId="0" fontId="2" fillId="0" borderId="0" xfId="0" applyFont="1" applyAlignment="1">
      <alignment horizontal="justify" vertical="justify" wrapText="1"/>
    </xf>
    <xf numFmtId="0" fontId="2" fillId="0" borderId="12" xfId="0" applyFont="1" applyBorder="1" applyAlignment="1">
      <alignment horizontal="justify" vertical="justify" wrapText="1"/>
    </xf>
    <xf numFmtId="49" fontId="2" fillId="0" borderId="0" xfId="0" applyNumberFormat="1" applyFont="1" applyAlignment="1" quotePrefix="1">
      <alignment horizontal="center"/>
    </xf>
    <xf numFmtId="0" fontId="2" fillId="0" borderId="0" xfId="0" applyFont="1" applyAlignment="1">
      <alignment horizontal="center"/>
    </xf>
    <xf numFmtId="49" fontId="2" fillId="0" borderId="0" xfId="0" applyNumberFormat="1" applyFont="1" applyAlignment="1">
      <alignment horizontal="justify" wrapText="1"/>
    </xf>
    <xf numFmtId="49" fontId="9" fillId="0" borderId="0" xfId="0" applyNumberFormat="1" applyFont="1" applyAlignment="1">
      <alignment horizontal="justify" wrapText="1"/>
    </xf>
    <xf numFmtId="0" fontId="3" fillId="0" borderId="0" xfId="0" applyFont="1" applyAlignment="1">
      <alignment horizontal="center"/>
    </xf>
    <xf numFmtId="49" fontId="2" fillId="0" borderId="0" xfId="0" applyNumberFormat="1" applyFont="1" applyAlignment="1">
      <alignment horizontal="justify" vertical="center" wrapText="1"/>
    </xf>
    <xf numFmtId="49" fontId="2" fillId="0" borderId="0" xfId="0" applyNumberFormat="1" applyFont="1" applyAlignment="1">
      <alignment horizont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12" xfId="54"/>
    <cellStyle name="Обычный 13" xfId="55"/>
    <cellStyle name="Обычный 14" xfId="56"/>
    <cellStyle name="Обычный 16" xfId="57"/>
    <cellStyle name="Обычный 2" xfId="58"/>
    <cellStyle name="Обычный 2 2" xfId="59"/>
    <cellStyle name="Обычный 7" xfId="60"/>
    <cellStyle name="Обычный 8" xfId="61"/>
    <cellStyle name="Обычный 9"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2"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912"/>
  <sheetViews>
    <sheetView tabSelected="1" zoomScalePageLayoutView="0" workbookViewId="0" topLeftCell="A1">
      <selection activeCell="A1" sqref="A1:IV5"/>
    </sheetView>
  </sheetViews>
  <sheetFormatPr defaultColWidth="9.140625" defaultRowHeight="15"/>
  <cols>
    <col min="1" max="1" width="4.28125" style="1" customWidth="1"/>
    <col min="2" max="2" width="2.7109375" style="1" customWidth="1"/>
    <col min="3" max="3" width="3.421875" style="1" customWidth="1"/>
    <col min="4" max="4" width="3.7109375" style="1" customWidth="1"/>
    <col min="5" max="5" width="4.28125" style="1" customWidth="1"/>
    <col min="6" max="6" width="4.00390625" style="1" customWidth="1"/>
    <col min="7" max="7" width="5.7109375" style="1" customWidth="1"/>
    <col min="8" max="8" width="5.140625" style="2" customWidth="1"/>
    <col min="9" max="9" width="78.00390625" style="46" customWidth="1"/>
    <col min="10" max="10" width="13.7109375" style="46" customWidth="1"/>
    <col min="11" max="11" width="12.00390625" style="46" customWidth="1"/>
    <col min="12" max="12" width="9.57421875" style="46" customWidth="1"/>
    <col min="13" max="16384" width="9.140625" style="46" customWidth="1"/>
  </cols>
  <sheetData>
    <row r="2" spans="1:12" ht="15.75">
      <c r="A2" s="136" t="s">
        <v>166</v>
      </c>
      <c r="B2" s="136"/>
      <c r="C2" s="136"/>
      <c r="D2" s="136"/>
      <c r="E2" s="136"/>
      <c r="F2" s="136"/>
      <c r="G2" s="136"/>
      <c r="H2" s="136"/>
      <c r="I2" s="136"/>
      <c r="J2" s="136"/>
      <c r="K2" s="136"/>
      <c r="L2" s="136"/>
    </row>
    <row r="3" ht="15.75">
      <c r="L3" s="3" t="s">
        <v>359</v>
      </c>
    </row>
    <row r="4" spans="1:12" ht="15.75" customHeight="1">
      <c r="A4" s="141" t="s">
        <v>239</v>
      </c>
      <c r="B4" s="141"/>
      <c r="C4" s="141"/>
      <c r="D4" s="141"/>
      <c r="E4" s="141"/>
      <c r="F4" s="141"/>
      <c r="G4" s="141"/>
      <c r="H4" s="142"/>
      <c r="I4" s="4" t="s">
        <v>167</v>
      </c>
      <c r="J4" s="137" t="s">
        <v>240</v>
      </c>
      <c r="K4" s="139" t="s">
        <v>241</v>
      </c>
      <c r="L4" s="139" t="s">
        <v>471</v>
      </c>
    </row>
    <row r="5" spans="1:12" ht="32.25" customHeight="1">
      <c r="A5" s="143"/>
      <c r="B5" s="143"/>
      <c r="C5" s="143"/>
      <c r="D5" s="143"/>
      <c r="E5" s="143"/>
      <c r="F5" s="143"/>
      <c r="G5" s="143"/>
      <c r="H5" s="144"/>
      <c r="I5" s="6" t="s">
        <v>242</v>
      </c>
      <c r="J5" s="138"/>
      <c r="K5" s="140"/>
      <c r="L5" s="140"/>
    </row>
    <row r="6" spans="1:12" ht="15.75">
      <c r="A6" s="7">
        <v>1</v>
      </c>
      <c r="B6" s="8">
        <v>2</v>
      </c>
      <c r="C6" s="8">
        <v>3</v>
      </c>
      <c r="D6" s="8">
        <v>4</v>
      </c>
      <c r="E6" s="7" t="s">
        <v>243</v>
      </c>
      <c r="F6" s="8">
        <v>6</v>
      </c>
      <c r="G6" s="8">
        <v>7</v>
      </c>
      <c r="H6" s="5">
        <v>8</v>
      </c>
      <c r="I6" s="6">
        <v>9</v>
      </c>
      <c r="J6" s="9">
        <v>10</v>
      </c>
      <c r="K6" s="47">
        <v>11</v>
      </c>
      <c r="L6" s="47">
        <v>12</v>
      </c>
    </row>
    <row r="7" spans="8:10" ht="15.75">
      <c r="H7" s="10"/>
      <c r="I7" s="11"/>
      <c r="J7" s="11"/>
    </row>
    <row r="8" spans="1:12" ht="15.75">
      <c r="A8" s="19" t="s">
        <v>174</v>
      </c>
      <c r="B8" s="19">
        <v>1</v>
      </c>
      <c r="C8" s="19" t="s">
        <v>244</v>
      </c>
      <c r="D8" s="19" t="s">
        <v>244</v>
      </c>
      <c r="E8" s="19" t="s">
        <v>174</v>
      </c>
      <c r="F8" s="19" t="s">
        <v>244</v>
      </c>
      <c r="G8" s="19" t="s">
        <v>172</v>
      </c>
      <c r="H8" s="12" t="s">
        <v>174</v>
      </c>
      <c r="I8" s="13" t="s">
        <v>245</v>
      </c>
      <c r="J8" s="14">
        <f>J9+J15+J21+J25+J28+J33+J37+J39+J42+J47</f>
        <v>102008.4</v>
      </c>
      <c r="K8" s="14">
        <f>K9+K15+K21+K25+K28+K33+K37+K39+K42+K47</f>
        <v>68750.29999999999</v>
      </c>
      <c r="L8" s="14">
        <f>K8/J8*100</f>
        <v>67.39670458511259</v>
      </c>
    </row>
    <row r="9" spans="1:12" ht="15.75">
      <c r="A9" s="19" t="s">
        <v>174</v>
      </c>
      <c r="B9" s="19" t="s">
        <v>246</v>
      </c>
      <c r="C9" s="19" t="s">
        <v>247</v>
      </c>
      <c r="D9" s="19" t="s">
        <v>244</v>
      </c>
      <c r="E9" s="19" t="s">
        <v>174</v>
      </c>
      <c r="F9" s="19" t="s">
        <v>244</v>
      </c>
      <c r="G9" s="19" t="s">
        <v>172</v>
      </c>
      <c r="H9" s="12" t="s">
        <v>174</v>
      </c>
      <c r="I9" s="13" t="s">
        <v>248</v>
      </c>
      <c r="J9" s="14">
        <f>J10</f>
        <v>79175.9</v>
      </c>
      <c r="K9" s="14">
        <f>K10</f>
        <v>55548.7</v>
      </c>
      <c r="L9" s="14">
        <f>K9/J9*100</f>
        <v>70.15859623951228</v>
      </c>
    </row>
    <row r="10" spans="1:12" s="48" customFormat="1" ht="17.25" customHeight="1">
      <c r="A10" s="39" t="s">
        <v>174</v>
      </c>
      <c r="B10" s="39" t="s">
        <v>246</v>
      </c>
      <c r="C10" s="39" t="s">
        <v>247</v>
      </c>
      <c r="D10" s="39" t="s">
        <v>249</v>
      </c>
      <c r="E10" s="39" t="s">
        <v>174</v>
      </c>
      <c r="F10" s="39" t="s">
        <v>247</v>
      </c>
      <c r="G10" s="39" t="s">
        <v>172</v>
      </c>
      <c r="H10" s="12" t="s">
        <v>250</v>
      </c>
      <c r="I10" s="13" t="s">
        <v>419</v>
      </c>
      <c r="J10" s="14">
        <f>J11+J12+J13+J14</f>
        <v>79175.9</v>
      </c>
      <c r="K10" s="14">
        <f>K11+K12+K13+K14</f>
        <v>55548.7</v>
      </c>
      <c r="L10" s="40">
        <f>K10/J10*100</f>
        <v>70.15859623951228</v>
      </c>
    </row>
    <row r="11" spans="1:12" s="48" customFormat="1" ht="63.75" customHeight="1">
      <c r="A11" s="25" t="s">
        <v>174</v>
      </c>
      <c r="B11" s="25" t="s">
        <v>246</v>
      </c>
      <c r="C11" s="25" t="s">
        <v>247</v>
      </c>
      <c r="D11" s="25" t="s">
        <v>249</v>
      </c>
      <c r="E11" s="25" t="s">
        <v>234</v>
      </c>
      <c r="F11" s="25" t="s">
        <v>247</v>
      </c>
      <c r="G11" s="25" t="s">
        <v>172</v>
      </c>
      <c r="H11" s="10" t="s">
        <v>250</v>
      </c>
      <c r="I11" s="17" t="s">
        <v>420</v>
      </c>
      <c r="J11" s="18">
        <v>78365.9</v>
      </c>
      <c r="K11" s="18">
        <v>55154.4</v>
      </c>
      <c r="L11" s="41">
        <v>0</v>
      </c>
    </row>
    <row r="12" spans="1:12" s="48" customFormat="1" ht="96.75" customHeight="1">
      <c r="A12" s="25" t="s">
        <v>174</v>
      </c>
      <c r="B12" s="25" t="s">
        <v>246</v>
      </c>
      <c r="C12" s="25" t="s">
        <v>247</v>
      </c>
      <c r="D12" s="25" t="s">
        <v>249</v>
      </c>
      <c r="E12" s="25" t="s">
        <v>339</v>
      </c>
      <c r="F12" s="25" t="s">
        <v>247</v>
      </c>
      <c r="G12" s="25" t="s">
        <v>172</v>
      </c>
      <c r="H12" s="16" t="s">
        <v>250</v>
      </c>
      <c r="I12" s="17" t="s">
        <v>421</v>
      </c>
      <c r="J12" s="18">
        <v>310</v>
      </c>
      <c r="K12" s="18">
        <v>54.4</v>
      </c>
      <c r="L12" s="41">
        <f>K12/J12*100</f>
        <v>17.548387096774192</v>
      </c>
    </row>
    <row r="13" spans="1:12" s="48" customFormat="1" ht="47.25">
      <c r="A13" s="25" t="s">
        <v>174</v>
      </c>
      <c r="B13" s="25" t="s">
        <v>246</v>
      </c>
      <c r="C13" s="25" t="s">
        <v>247</v>
      </c>
      <c r="D13" s="25" t="s">
        <v>249</v>
      </c>
      <c r="E13" s="25" t="s">
        <v>264</v>
      </c>
      <c r="F13" s="25" t="s">
        <v>247</v>
      </c>
      <c r="G13" s="25" t="s">
        <v>172</v>
      </c>
      <c r="H13" s="16" t="s">
        <v>250</v>
      </c>
      <c r="I13" s="21" t="s">
        <v>422</v>
      </c>
      <c r="J13" s="18">
        <v>500</v>
      </c>
      <c r="K13" s="18">
        <v>329.2</v>
      </c>
      <c r="L13" s="41">
        <f>K13/J13*100</f>
        <v>65.84</v>
      </c>
    </row>
    <row r="14" spans="1:12" s="48" customFormat="1" ht="80.25" customHeight="1">
      <c r="A14" s="25"/>
      <c r="B14" s="25"/>
      <c r="C14" s="25"/>
      <c r="D14" s="25"/>
      <c r="E14" s="25"/>
      <c r="F14" s="25"/>
      <c r="G14" s="25"/>
      <c r="H14" s="16"/>
      <c r="I14" s="21" t="s">
        <v>449</v>
      </c>
      <c r="J14" s="18"/>
      <c r="K14" s="18">
        <v>10.7</v>
      </c>
      <c r="L14" s="41"/>
    </row>
    <row r="15" spans="1:12" s="48" customFormat="1" ht="33">
      <c r="A15" s="116" t="s">
        <v>174</v>
      </c>
      <c r="B15" s="116" t="s">
        <v>246</v>
      </c>
      <c r="C15" s="116" t="s">
        <v>255</v>
      </c>
      <c r="D15" s="116" t="s">
        <v>244</v>
      </c>
      <c r="E15" s="116" t="s">
        <v>174</v>
      </c>
      <c r="F15" s="116" t="s">
        <v>244</v>
      </c>
      <c r="G15" s="116" t="s">
        <v>172</v>
      </c>
      <c r="H15" s="12" t="s">
        <v>174</v>
      </c>
      <c r="I15" s="113" t="s">
        <v>46</v>
      </c>
      <c r="J15" s="14">
        <f>J16</f>
        <v>6798.5</v>
      </c>
      <c r="K15" s="14">
        <f>K16</f>
        <v>3772.2999999999997</v>
      </c>
      <c r="L15" s="40">
        <f aca="true" t="shared" si="0" ref="L15:L20">K15/J15*100</f>
        <v>55.48723983231595</v>
      </c>
    </row>
    <row r="16" spans="1:12" s="48" customFormat="1" ht="33">
      <c r="A16" s="116" t="s">
        <v>174</v>
      </c>
      <c r="B16" s="116" t="s">
        <v>246</v>
      </c>
      <c r="C16" s="116" t="s">
        <v>255</v>
      </c>
      <c r="D16" s="116" t="s">
        <v>249</v>
      </c>
      <c r="E16" s="116" t="s">
        <v>174</v>
      </c>
      <c r="F16" s="116" t="s">
        <v>244</v>
      </c>
      <c r="G16" s="116" t="s">
        <v>172</v>
      </c>
      <c r="H16" s="12" t="s">
        <v>174</v>
      </c>
      <c r="I16" s="113" t="s">
        <v>47</v>
      </c>
      <c r="J16" s="14">
        <f>J17+J18+J19+J20</f>
        <v>6798.5</v>
      </c>
      <c r="K16" s="14">
        <f>K17+K18+K19+K20</f>
        <v>3772.2999999999997</v>
      </c>
      <c r="L16" s="40">
        <f t="shared" si="0"/>
        <v>55.48723983231595</v>
      </c>
    </row>
    <row r="17" spans="1:12" s="48" customFormat="1" ht="66">
      <c r="A17" s="115" t="s">
        <v>174</v>
      </c>
      <c r="B17" s="115" t="s">
        <v>246</v>
      </c>
      <c r="C17" s="115" t="s">
        <v>255</v>
      </c>
      <c r="D17" s="115" t="s">
        <v>249</v>
      </c>
      <c r="E17" s="115" t="s">
        <v>52</v>
      </c>
      <c r="F17" s="115" t="s">
        <v>247</v>
      </c>
      <c r="G17" s="115" t="s">
        <v>172</v>
      </c>
      <c r="H17" s="10" t="s">
        <v>250</v>
      </c>
      <c r="I17" s="114" t="s">
        <v>48</v>
      </c>
      <c r="J17" s="18">
        <v>2488.1</v>
      </c>
      <c r="K17" s="18">
        <v>1432.7</v>
      </c>
      <c r="L17" s="41">
        <f t="shared" si="0"/>
        <v>57.58209075197943</v>
      </c>
    </row>
    <row r="18" spans="1:12" s="48" customFormat="1" ht="82.5">
      <c r="A18" s="115" t="s">
        <v>174</v>
      </c>
      <c r="B18" s="115" t="s">
        <v>246</v>
      </c>
      <c r="C18" s="115" t="s">
        <v>255</v>
      </c>
      <c r="D18" s="115" t="s">
        <v>249</v>
      </c>
      <c r="E18" s="115" t="s">
        <v>53</v>
      </c>
      <c r="F18" s="115" t="s">
        <v>247</v>
      </c>
      <c r="G18" s="115" t="s">
        <v>172</v>
      </c>
      <c r="H18" s="10" t="s">
        <v>250</v>
      </c>
      <c r="I18" s="114" t="s">
        <v>49</v>
      </c>
      <c r="J18" s="18">
        <v>52</v>
      </c>
      <c r="K18" s="18">
        <v>29.8</v>
      </c>
      <c r="L18" s="41">
        <f t="shared" si="0"/>
        <v>57.30769230769231</v>
      </c>
    </row>
    <row r="19" spans="1:12" s="48" customFormat="1" ht="66">
      <c r="A19" s="115" t="s">
        <v>174</v>
      </c>
      <c r="B19" s="115" t="s">
        <v>246</v>
      </c>
      <c r="C19" s="115" t="s">
        <v>255</v>
      </c>
      <c r="D19" s="115" t="s">
        <v>249</v>
      </c>
      <c r="E19" s="115" t="s">
        <v>54</v>
      </c>
      <c r="F19" s="115" t="s">
        <v>247</v>
      </c>
      <c r="G19" s="115" t="s">
        <v>172</v>
      </c>
      <c r="H19" s="10" t="s">
        <v>250</v>
      </c>
      <c r="I19" s="114" t="s">
        <v>50</v>
      </c>
      <c r="J19" s="18">
        <v>4028.3</v>
      </c>
      <c r="K19" s="18">
        <v>2351.6</v>
      </c>
      <c r="L19" s="41">
        <f t="shared" si="0"/>
        <v>58.37698284636198</v>
      </c>
    </row>
    <row r="20" spans="1:12" s="48" customFormat="1" ht="66">
      <c r="A20" s="115" t="s">
        <v>174</v>
      </c>
      <c r="B20" s="115" t="s">
        <v>246</v>
      </c>
      <c r="C20" s="115" t="s">
        <v>255</v>
      </c>
      <c r="D20" s="115" t="s">
        <v>249</v>
      </c>
      <c r="E20" s="115" t="s">
        <v>55</v>
      </c>
      <c r="F20" s="115" t="s">
        <v>247</v>
      </c>
      <c r="G20" s="115" t="s">
        <v>172</v>
      </c>
      <c r="H20" s="10" t="s">
        <v>250</v>
      </c>
      <c r="I20" s="114" t="s">
        <v>51</v>
      </c>
      <c r="J20" s="18">
        <v>230.1</v>
      </c>
      <c r="K20" s="18">
        <v>-41.8</v>
      </c>
      <c r="L20" s="41">
        <f t="shared" si="0"/>
        <v>-18.166014776184266</v>
      </c>
    </row>
    <row r="21" spans="1:12" ht="15.75">
      <c r="A21" s="19" t="s">
        <v>174</v>
      </c>
      <c r="B21" s="19" t="s">
        <v>246</v>
      </c>
      <c r="C21" s="19" t="s">
        <v>252</v>
      </c>
      <c r="D21" s="19" t="s">
        <v>244</v>
      </c>
      <c r="E21" s="19" t="s">
        <v>174</v>
      </c>
      <c r="F21" s="19" t="s">
        <v>244</v>
      </c>
      <c r="G21" s="19" t="s">
        <v>172</v>
      </c>
      <c r="H21" s="12" t="s">
        <v>174</v>
      </c>
      <c r="I21" s="13" t="s">
        <v>253</v>
      </c>
      <c r="J21" s="14">
        <f>J22+J23+J24</f>
        <v>6594</v>
      </c>
      <c r="K21" s="14">
        <f>K22+K23+K24</f>
        <v>4632.1</v>
      </c>
      <c r="L21" s="14">
        <f aca="true" t="shared" si="1" ref="L21:L27">K21/J21*100</f>
        <v>70.24719441916895</v>
      </c>
    </row>
    <row r="22" spans="1:12" ht="18.75" customHeight="1">
      <c r="A22" s="20" t="s">
        <v>174</v>
      </c>
      <c r="B22" s="20" t="s">
        <v>246</v>
      </c>
      <c r="C22" s="20" t="s">
        <v>252</v>
      </c>
      <c r="D22" s="20" t="s">
        <v>249</v>
      </c>
      <c r="E22" s="20" t="s">
        <v>174</v>
      </c>
      <c r="F22" s="20" t="s">
        <v>249</v>
      </c>
      <c r="G22" s="20" t="s">
        <v>172</v>
      </c>
      <c r="H22" s="10" t="s">
        <v>250</v>
      </c>
      <c r="I22" s="21" t="s">
        <v>254</v>
      </c>
      <c r="J22" s="18">
        <v>6140</v>
      </c>
      <c r="K22" s="18">
        <v>4336.1</v>
      </c>
      <c r="L22" s="18">
        <f t="shared" si="1"/>
        <v>70.62052117263843</v>
      </c>
    </row>
    <row r="23" spans="1:12" ht="15.75">
      <c r="A23" s="1" t="s">
        <v>174</v>
      </c>
      <c r="B23" s="1" t="s">
        <v>246</v>
      </c>
      <c r="C23" s="1" t="s">
        <v>252</v>
      </c>
      <c r="D23" s="1" t="s">
        <v>255</v>
      </c>
      <c r="E23" s="1" t="s">
        <v>174</v>
      </c>
      <c r="F23" s="1" t="s">
        <v>247</v>
      </c>
      <c r="G23" s="1" t="s">
        <v>172</v>
      </c>
      <c r="H23" s="10" t="s">
        <v>250</v>
      </c>
      <c r="I23" s="21" t="s">
        <v>256</v>
      </c>
      <c r="J23" s="18">
        <v>165</v>
      </c>
      <c r="K23" s="18">
        <v>219.8</v>
      </c>
      <c r="L23" s="18">
        <f t="shared" si="1"/>
        <v>133.21212121212122</v>
      </c>
    </row>
    <row r="24" spans="1:12" ht="31.5">
      <c r="A24" s="20" t="s">
        <v>174</v>
      </c>
      <c r="B24" s="20" t="s">
        <v>246</v>
      </c>
      <c r="C24" s="20" t="s">
        <v>252</v>
      </c>
      <c r="D24" s="20" t="s">
        <v>354</v>
      </c>
      <c r="E24" s="20" t="s">
        <v>174</v>
      </c>
      <c r="F24" s="20" t="s">
        <v>247</v>
      </c>
      <c r="G24" s="20" t="s">
        <v>172</v>
      </c>
      <c r="H24" s="10" t="s">
        <v>250</v>
      </c>
      <c r="I24" s="21" t="s">
        <v>450</v>
      </c>
      <c r="J24" s="18">
        <v>289</v>
      </c>
      <c r="K24" s="18">
        <v>76.2</v>
      </c>
      <c r="L24" s="18">
        <f t="shared" si="1"/>
        <v>26.366782006920413</v>
      </c>
    </row>
    <row r="25" spans="1:12" ht="15.75">
      <c r="A25" s="19" t="s">
        <v>174</v>
      </c>
      <c r="B25" s="19" t="s">
        <v>246</v>
      </c>
      <c r="C25" s="19" t="s">
        <v>257</v>
      </c>
      <c r="D25" s="19" t="s">
        <v>244</v>
      </c>
      <c r="E25" s="19" t="s">
        <v>174</v>
      </c>
      <c r="F25" s="19" t="s">
        <v>244</v>
      </c>
      <c r="G25" s="19" t="s">
        <v>172</v>
      </c>
      <c r="H25" s="12" t="s">
        <v>174</v>
      </c>
      <c r="I25" s="13" t="s">
        <v>258</v>
      </c>
      <c r="J25" s="14">
        <f>J26+J27</f>
        <v>950</v>
      </c>
      <c r="K25" s="14">
        <f>K26+K27</f>
        <v>767.6</v>
      </c>
      <c r="L25" s="14">
        <f t="shared" si="1"/>
        <v>80.80000000000001</v>
      </c>
    </row>
    <row r="26" spans="1:12" ht="47.25">
      <c r="A26" s="15" t="s">
        <v>174</v>
      </c>
      <c r="B26" s="15" t="s">
        <v>246</v>
      </c>
      <c r="C26" s="15" t="s">
        <v>257</v>
      </c>
      <c r="D26" s="15" t="s">
        <v>255</v>
      </c>
      <c r="E26" s="15" t="s">
        <v>234</v>
      </c>
      <c r="F26" s="15" t="s">
        <v>247</v>
      </c>
      <c r="G26" s="15" t="s">
        <v>172</v>
      </c>
      <c r="H26" s="16" t="s">
        <v>250</v>
      </c>
      <c r="I26" s="17" t="s">
        <v>259</v>
      </c>
      <c r="J26" s="18">
        <v>950</v>
      </c>
      <c r="K26" s="18">
        <v>767.6</v>
      </c>
      <c r="L26" s="18">
        <f t="shared" si="1"/>
        <v>80.80000000000001</v>
      </c>
    </row>
    <row r="27" spans="1:12" ht="31.5" hidden="1">
      <c r="A27" s="15" t="s">
        <v>174</v>
      </c>
      <c r="B27" s="15" t="s">
        <v>246</v>
      </c>
      <c r="C27" s="15" t="s">
        <v>257</v>
      </c>
      <c r="D27" s="15" t="s">
        <v>260</v>
      </c>
      <c r="E27" s="15" t="s">
        <v>429</v>
      </c>
      <c r="F27" s="15" t="s">
        <v>247</v>
      </c>
      <c r="G27" s="15" t="s">
        <v>172</v>
      </c>
      <c r="H27" s="16" t="s">
        <v>250</v>
      </c>
      <c r="I27" s="17" t="s">
        <v>428</v>
      </c>
      <c r="J27" s="18"/>
      <c r="K27" s="18"/>
      <c r="L27" s="18" t="e">
        <f t="shared" si="1"/>
        <v>#DIV/0!</v>
      </c>
    </row>
    <row r="28" spans="1:12" ht="34.5" customHeight="1">
      <c r="A28" s="22" t="s">
        <v>174</v>
      </c>
      <c r="B28" s="22" t="s">
        <v>246</v>
      </c>
      <c r="C28" s="22" t="s">
        <v>262</v>
      </c>
      <c r="D28" s="22" t="s">
        <v>244</v>
      </c>
      <c r="E28" s="22" t="s">
        <v>174</v>
      </c>
      <c r="F28" s="22" t="s">
        <v>244</v>
      </c>
      <c r="G28" s="22" t="s">
        <v>172</v>
      </c>
      <c r="H28" s="23" t="s">
        <v>174</v>
      </c>
      <c r="I28" s="13" t="s">
        <v>263</v>
      </c>
      <c r="J28" s="14">
        <f>SUM(J29:J32)</f>
        <v>10</v>
      </c>
      <c r="K28" s="14"/>
      <c r="L28" s="14"/>
    </row>
    <row r="29" spans="1:12" ht="31.5" hidden="1">
      <c r="A29" s="15" t="s">
        <v>174</v>
      </c>
      <c r="B29" s="15" t="s">
        <v>246</v>
      </c>
      <c r="C29" s="15" t="s">
        <v>262</v>
      </c>
      <c r="D29" s="15" t="s">
        <v>247</v>
      </c>
      <c r="E29" s="15" t="s">
        <v>264</v>
      </c>
      <c r="F29" s="15" t="s">
        <v>252</v>
      </c>
      <c r="G29" s="15" t="s">
        <v>172</v>
      </c>
      <c r="H29" s="16" t="s">
        <v>250</v>
      </c>
      <c r="I29" s="21" t="s">
        <v>265</v>
      </c>
      <c r="J29" s="18"/>
      <c r="K29" s="18"/>
      <c r="L29" s="18"/>
    </row>
    <row r="30" spans="1:12" ht="16.5" customHeight="1" hidden="1">
      <c r="A30" s="15" t="s">
        <v>174</v>
      </c>
      <c r="B30" s="15" t="s">
        <v>246</v>
      </c>
      <c r="C30" s="15" t="s">
        <v>262</v>
      </c>
      <c r="D30" s="15" t="s">
        <v>354</v>
      </c>
      <c r="E30" s="15" t="s">
        <v>234</v>
      </c>
      <c r="F30" s="15" t="s">
        <v>249</v>
      </c>
      <c r="G30" s="15" t="s">
        <v>172</v>
      </c>
      <c r="H30" s="38">
        <v>110</v>
      </c>
      <c r="I30" s="21" t="s">
        <v>379</v>
      </c>
      <c r="J30" s="18"/>
      <c r="K30" s="18"/>
      <c r="L30" s="18"/>
    </row>
    <row r="31" spans="1:12" ht="16.5" customHeight="1" hidden="1">
      <c r="A31" s="15" t="s">
        <v>174</v>
      </c>
      <c r="B31" s="15" t="s">
        <v>246</v>
      </c>
      <c r="C31" s="15" t="s">
        <v>262</v>
      </c>
      <c r="D31" s="15" t="s">
        <v>289</v>
      </c>
      <c r="E31" s="15" t="s">
        <v>234</v>
      </c>
      <c r="F31" s="15" t="s">
        <v>249</v>
      </c>
      <c r="G31" s="15" t="s">
        <v>172</v>
      </c>
      <c r="H31" s="37">
        <v>110</v>
      </c>
      <c r="I31" s="21" t="s">
        <v>380</v>
      </c>
      <c r="J31" s="18"/>
      <c r="K31" s="18"/>
      <c r="L31" s="18"/>
    </row>
    <row r="32" spans="1:12" ht="63">
      <c r="A32" s="15" t="s">
        <v>174</v>
      </c>
      <c r="B32" s="15" t="s">
        <v>246</v>
      </c>
      <c r="C32" s="15" t="s">
        <v>262</v>
      </c>
      <c r="D32" s="15" t="s">
        <v>260</v>
      </c>
      <c r="E32" s="15" t="s">
        <v>284</v>
      </c>
      <c r="F32" s="15" t="s">
        <v>252</v>
      </c>
      <c r="G32" s="15" t="s">
        <v>172</v>
      </c>
      <c r="H32" s="37">
        <v>110</v>
      </c>
      <c r="I32" s="21" t="s">
        <v>381</v>
      </c>
      <c r="J32" s="18">
        <v>10</v>
      </c>
      <c r="K32" s="18">
        <v>0.1</v>
      </c>
      <c r="L32" s="18"/>
    </row>
    <row r="33" spans="1:12" ht="31.5" customHeight="1">
      <c r="A33" s="22" t="s">
        <v>174</v>
      </c>
      <c r="B33" s="22" t="s">
        <v>246</v>
      </c>
      <c r="C33" s="22" t="s">
        <v>266</v>
      </c>
      <c r="D33" s="22" t="s">
        <v>244</v>
      </c>
      <c r="E33" s="22" t="s">
        <v>174</v>
      </c>
      <c r="F33" s="22" t="s">
        <v>244</v>
      </c>
      <c r="G33" s="22" t="s">
        <v>172</v>
      </c>
      <c r="H33" s="23" t="s">
        <v>174</v>
      </c>
      <c r="I33" s="13" t="s">
        <v>267</v>
      </c>
      <c r="J33" s="14">
        <f>J34+J35+J36</f>
        <v>2276</v>
      </c>
      <c r="K33" s="14">
        <f>K34+K35+K36</f>
        <v>1760.7</v>
      </c>
      <c r="L33" s="14">
        <f>K33/J33*100</f>
        <v>77.35940246045693</v>
      </c>
    </row>
    <row r="34" spans="1:12" ht="63">
      <c r="A34" s="15" t="s">
        <v>174</v>
      </c>
      <c r="B34" s="15" t="s">
        <v>246</v>
      </c>
      <c r="C34" s="15" t="s">
        <v>266</v>
      </c>
      <c r="D34" s="15" t="s">
        <v>252</v>
      </c>
      <c r="E34" s="15" t="s">
        <v>423</v>
      </c>
      <c r="F34" s="15" t="s">
        <v>268</v>
      </c>
      <c r="G34" s="15" t="s">
        <v>172</v>
      </c>
      <c r="H34" s="16" t="s">
        <v>269</v>
      </c>
      <c r="I34" s="17" t="s">
        <v>270</v>
      </c>
      <c r="J34" s="18">
        <v>476</v>
      </c>
      <c r="K34" s="18">
        <v>187.7</v>
      </c>
      <c r="L34" s="18">
        <f>K34/J34*100</f>
        <v>39.4327731092437</v>
      </c>
    </row>
    <row r="35" spans="1:12" ht="62.25" customHeight="1">
      <c r="A35" s="15" t="s">
        <v>174</v>
      </c>
      <c r="B35" s="15" t="s">
        <v>246</v>
      </c>
      <c r="C35" s="15" t="s">
        <v>266</v>
      </c>
      <c r="D35" s="15" t="s">
        <v>252</v>
      </c>
      <c r="E35" s="15" t="s">
        <v>271</v>
      </c>
      <c r="F35" s="15" t="s">
        <v>252</v>
      </c>
      <c r="G35" s="15" t="s">
        <v>172</v>
      </c>
      <c r="H35" s="16" t="s">
        <v>269</v>
      </c>
      <c r="I35" s="17" t="s">
        <v>272</v>
      </c>
      <c r="J35" s="18">
        <v>1200</v>
      </c>
      <c r="K35" s="18">
        <v>1105</v>
      </c>
      <c r="L35" s="18"/>
    </row>
    <row r="36" spans="1:12" ht="63">
      <c r="A36" s="15" t="s">
        <v>174</v>
      </c>
      <c r="B36" s="15" t="s">
        <v>246</v>
      </c>
      <c r="C36" s="15" t="s">
        <v>266</v>
      </c>
      <c r="D36" s="15" t="s">
        <v>252</v>
      </c>
      <c r="E36" s="15" t="s">
        <v>273</v>
      </c>
      <c r="F36" s="15" t="s">
        <v>252</v>
      </c>
      <c r="G36" s="15" t="s">
        <v>172</v>
      </c>
      <c r="H36" s="16" t="s">
        <v>269</v>
      </c>
      <c r="I36" s="17" t="s">
        <v>274</v>
      </c>
      <c r="J36" s="18">
        <v>600</v>
      </c>
      <c r="K36" s="18">
        <v>468</v>
      </c>
      <c r="L36" s="18">
        <f aca="true" t="shared" si="2" ref="L36:L71">K36/J36*100</f>
        <v>78</v>
      </c>
    </row>
    <row r="37" spans="1:12" ht="15.75" customHeight="1">
      <c r="A37" s="22" t="s">
        <v>174</v>
      </c>
      <c r="B37" s="22" t="s">
        <v>246</v>
      </c>
      <c r="C37" s="22" t="s">
        <v>275</v>
      </c>
      <c r="D37" s="22" t="s">
        <v>244</v>
      </c>
      <c r="E37" s="22" t="s">
        <v>174</v>
      </c>
      <c r="F37" s="22" t="s">
        <v>244</v>
      </c>
      <c r="G37" s="22" t="s">
        <v>172</v>
      </c>
      <c r="H37" s="23" t="s">
        <v>174</v>
      </c>
      <c r="I37" s="13" t="s">
        <v>276</v>
      </c>
      <c r="J37" s="14">
        <f>J38</f>
        <v>318</v>
      </c>
      <c r="K37" s="14">
        <f>K38</f>
        <v>318</v>
      </c>
      <c r="L37" s="14">
        <f t="shared" si="2"/>
        <v>100</v>
      </c>
    </row>
    <row r="38" spans="1:12" ht="17.25" customHeight="1">
      <c r="A38" s="15" t="s">
        <v>174</v>
      </c>
      <c r="B38" s="15" t="s">
        <v>246</v>
      </c>
      <c r="C38" s="15" t="s">
        <v>275</v>
      </c>
      <c r="D38" s="15" t="s">
        <v>247</v>
      </c>
      <c r="E38" s="15" t="s">
        <v>174</v>
      </c>
      <c r="F38" s="15" t="s">
        <v>247</v>
      </c>
      <c r="G38" s="15" t="s">
        <v>172</v>
      </c>
      <c r="H38" s="16" t="s">
        <v>269</v>
      </c>
      <c r="I38" s="21" t="s">
        <v>277</v>
      </c>
      <c r="J38" s="18">
        <v>318</v>
      </c>
      <c r="K38" s="18">
        <v>318</v>
      </c>
      <c r="L38" s="18">
        <f t="shared" si="2"/>
        <v>100</v>
      </c>
    </row>
    <row r="39" spans="1:12" ht="31.5">
      <c r="A39" s="22" t="s">
        <v>174</v>
      </c>
      <c r="B39" s="22" t="s">
        <v>246</v>
      </c>
      <c r="C39" s="22" t="s">
        <v>278</v>
      </c>
      <c r="D39" s="22" t="s">
        <v>244</v>
      </c>
      <c r="E39" s="22" t="s">
        <v>174</v>
      </c>
      <c r="F39" s="22" t="s">
        <v>244</v>
      </c>
      <c r="G39" s="22" t="s">
        <v>172</v>
      </c>
      <c r="H39" s="23" t="s">
        <v>174</v>
      </c>
      <c r="I39" s="13" t="s">
        <v>279</v>
      </c>
      <c r="J39" s="18">
        <v>9</v>
      </c>
      <c r="K39" s="14">
        <f>K40+K41</f>
        <v>9.6</v>
      </c>
      <c r="L39" s="14"/>
    </row>
    <row r="40" spans="1:12" ht="31.5" hidden="1">
      <c r="A40" s="15" t="s">
        <v>174</v>
      </c>
      <c r="B40" s="15" t="s">
        <v>246</v>
      </c>
      <c r="C40" s="15" t="s">
        <v>278</v>
      </c>
      <c r="D40" s="15" t="s">
        <v>247</v>
      </c>
      <c r="E40" s="15" t="s">
        <v>424</v>
      </c>
      <c r="F40" s="15" t="s">
        <v>252</v>
      </c>
      <c r="G40" s="15" t="s">
        <v>172</v>
      </c>
      <c r="H40" s="16" t="s">
        <v>281</v>
      </c>
      <c r="I40" s="17" t="s">
        <v>425</v>
      </c>
      <c r="J40" s="18"/>
      <c r="K40" s="18"/>
      <c r="L40" s="14" t="e">
        <f t="shared" si="2"/>
        <v>#DIV/0!</v>
      </c>
    </row>
    <row r="41" spans="1:12" ht="15.75" customHeight="1">
      <c r="A41" s="15" t="s">
        <v>174</v>
      </c>
      <c r="B41" s="15" t="s">
        <v>246</v>
      </c>
      <c r="C41" s="15" t="s">
        <v>278</v>
      </c>
      <c r="D41" s="15" t="s">
        <v>249</v>
      </c>
      <c r="E41" s="15" t="s">
        <v>424</v>
      </c>
      <c r="F41" s="15" t="s">
        <v>252</v>
      </c>
      <c r="G41" s="15" t="s">
        <v>172</v>
      </c>
      <c r="H41" s="16" t="s">
        <v>281</v>
      </c>
      <c r="I41" s="17" t="s">
        <v>426</v>
      </c>
      <c r="J41" s="18">
        <v>9</v>
      </c>
      <c r="K41" s="18">
        <v>9.6</v>
      </c>
      <c r="L41" s="18"/>
    </row>
    <row r="42" spans="1:12" ht="31.5">
      <c r="A42" s="22" t="s">
        <v>174</v>
      </c>
      <c r="B42" s="22" t="s">
        <v>246</v>
      </c>
      <c r="C42" s="22" t="s">
        <v>282</v>
      </c>
      <c r="D42" s="22" t="s">
        <v>244</v>
      </c>
      <c r="E42" s="22" t="s">
        <v>174</v>
      </c>
      <c r="F42" s="22" t="s">
        <v>244</v>
      </c>
      <c r="G42" s="22" t="s">
        <v>172</v>
      </c>
      <c r="H42" s="23" t="s">
        <v>174</v>
      </c>
      <c r="I42" s="13" t="s">
        <v>283</v>
      </c>
      <c r="J42" s="14">
        <f>J43+J44+J45+J46</f>
        <v>4822</v>
      </c>
      <c r="K42" s="14">
        <f>K43+K44+K45+K46</f>
        <v>1182.9</v>
      </c>
      <c r="L42" s="14">
        <f t="shared" si="2"/>
        <v>24.53131480713397</v>
      </c>
    </row>
    <row r="43" spans="1:12" ht="78.75">
      <c r="A43" s="15" t="s">
        <v>174</v>
      </c>
      <c r="B43" s="15" t="s">
        <v>246</v>
      </c>
      <c r="C43" s="15" t="s">
        <v>282</v>
      </c>
      <c r="D43" s="15" t="s">
        <v>249</v>
      </c>
      <c r="E43" s="15" t="s">
        <v>427</v>
      </c>
      <c r="F43" s="15" t="s">
        <v>252</v>
      </c>
      <c r="G43" s="15" t="s">
        <v>172</v>
      </c>
      <c r="H43" s="16" t="s">
        <v>285</v>
      </c>
      <c r="I43" s="17" t="s">
        <v>286</v>
      </c>
      <c r="J43" s="18">
        <v>10</v>
      </c>
      <c r="K43" s="18"/>
      <c r="L43" s="18"/>
    </row>
    <row r="44" spans="1:12" ht="78.75" hidden="1">
      <c r="A44" s="15" t="s">
        <v>174</v>
      </c>
      <c r="B44" s="15" t="s">
        <v>246</v>
      </c>
      <c r="C44" s="15" t="s">
        <v>282</v>
      </c>
      <c r="D44" s="15" t="s">
        <v>249</v>
      </c>
      <c r="E44" s="15" t="s">
        <v>427</v>
      </c>
      <c r="F44" s="15" t="s">
        <v>252</v>
      </c>
      <c r="G44" s="15" t="s">
        <v>172</v>
      </c>
      <c r="H44" s="16" t="s">
        <v>287</v>
      </c>
      <c r="I44" s="17" t="s">
        <v>288</v>
      </c>
      <c r="J44" s="18"/>
      <c r="K44" s="18"/>
      <c r="L44" s="18"/>
    </row>
    <row r="45" spans="1:12" ht="29.25" customHeight="1">
      <c r="A45" s="15" t="s">
        <v>174</v>
      </c>
      <c r="B45" s="15" t="s">
        <v>246</v>
      </c>
      <c r="C45" s="15" t="s">
        <v>282</v>
      </c>
      <c r="D45" s="15" t="s">
        <v>289</v>
      </c>
      <c r="E45" s="15" t="s">
        <v>423</v>
      </c>
      <c r="F45" s="15" t="s">
        <v>268</v>
      </c>
      <c r="G45" s="15" t="s">
        <v>172</v>
      </c>
      <c r="H45" s="16" t="s">
        <v>290</v>
      </c>
      <c r="I45" s="17" t="s">
        <v>291</v>
      </c>
      <c r="J45" s="18">
        <v>33</v>
      </c>
      <c r="K45" s="18">
        <v>9.4</v>
      </c>
      <c r="L45" s="18">
        <f t="shared" si="2"/>
        <v>28.484848484848484</v>
      </c>
    </row>
    <row r="46" spans="1:12" ht="47.25">
      <c r="A46" s="15" t="s">
        <v>174</v>
      </c>
      <c r="B46" s="15" t="s">
        <v>246</v>
      </c>
      <c r="C46" s="15" t="s">
        <v>282</v>
      </c>
      <c r="D46" s="15" t="s">
        <v>289</v>
      </c>
      <c r="E46" s="15" t="s">
        <v>271</v>
      </c>
      <c r="F46" s="15" t="s">
        <v>252</v>
      </c>
      <c r="G46" s="15" t="s">
        <v>172</v>
      </c>
      <c r="H46" s="16" t="s">
        <v>290</v>
      </c>
      <c r="I46" s="24" t="s">
        <v>292</v>
      </c>
      <c r="J46" s="18">
        <v>4779</v>
      </c>
      <c r="K46" s="18">
        <v>1173.5</v>
      </c>
      <c r="L46" s="18"/>
    </row>
    <row r="47" spans="1:12" ht="15.75">
      <c r="A47" s="19" t="s">
        <v>174</v>
      </c>
      <c r="B47" s="19" t="s">
        <v>246</v>
      </c>
      <c r="C47" s="19" t="s">
        <v>293</v>
      </c>
      <c r="D47" s="19" t="s">
        <v>244</v>
      </c>
      <c r="E47" s="19" t="s">
        <v>174</v>
      </c>
      <c r="F47" s="19" t="s">
        <v>244</v>
      </c>
      <c r="G47" s="19" t="s">
        <v>172</v>
      </c>
      <c r="H47" s="12" t="s">
        <v>174</v>
      </c>
      <c r="I47" s="13" t="s">
        <v>294</v>
      </c>
      <c r="J47" s="14">
        <f>SUM(J48:J61)</f>
        <v>1055</v>
      </c>
      <c r="K47" s="14">
        <f>SUM(K48:K61)</f>
        <v>758.4000000000001</v>
      </c>
      <c r="L47" s="14">
        <f t="shared" si="2"/>
        <v>71.88625592417063</v>
      </c>
    </row>
    <row r="48" spans="1:12" ht="66">
      <c r="A48" s="15" t="s">
        <v>174</v>
      </c>
      <c r="B48" s="15" t="s">
        <v>246</v>
      </c>
      <c r="C48" s="15" t="s">
        <v>293</v>
      </c>
      <c r="D48" s="15" t="s">
        <v>255</v>
      </c>
      <c r="E48" s="15" t="s">
        <v>234</v>
      </c>
      <c r="F48" s="15" t="s">
        <v>247</v>
      </c>
      <c r="G48" s="15" t="s">
        <v>172</v>
      </c>
      <c r="H48" s="16" t="s">
        <v>261</v>
      </c>
      <c r="I48" s="17" t="s">
        <v>360</v>
      </c>
      <c r="J48" s="18">
        <v>26</v>
      </c>
      <c r="K48" s="18">
        <v>12.3</v>
      </c>
      <c r="L48" s="18">
        <f t="shared" si="2"/>
        <v>47.307692307692314</v>
      </c>
    </row>
    <row r="49" spans="1:12" ht="48.75" customHeight="1">
      <c r="A49" s="15" t="s">
        <v>174</v>
      </c>
      <c r="B49" s="15" t="s">
        <v>246</v>
      </c>
      <c r="C49" s="15" t="s">
        <v>293</v>
      </c>
      <c r="D49" s="15" t="s">
        <v>255</v>
      </c>
      <c r="E49" s="15" t="s">
        <v>264</v>
      </c>
      <c r="F49" s="15" t="s">
        <v>247</v>
      </c>
      <c r="G49" s="15" t="s">
        <v>172</v>
      </c>
      <c r="H49" s="16" t="s">
        <v>261</v>
      </c>
      <c r="I49" s="17" t="s">
        <v>295</v>
      </c>
      <c r="J49" s="18">
        <v>14</v>
      </c>
      <c r="K49" s="18">
        <v>1.9</v>
      </c>
      <c r="L49" s="18">
        <f t="shared" si="2"/>
        <v>13.571428571428571</v>
      </c>
    </row>
    <row r="50" spans="1:12" s="49" customFormat="1" ht="0.75" customHeight="1">
      <c r="A50" s="15" t="s">
        <v>174</v>
      </c>
      <c r="B50" s="15" t="s">
        <v>246</v>
      </c>
      <c r="C50" s="15" t="s">
        <v>293</v>
      </c>
      <c r="D50" s="15" t="s">
        <v>289</v>
      </c>
      <c r="E50" s="15" t="s">
        <v>174</v>
      </c>
      <c r="F50" s="15" t="s">
        <v>247</v>
      </c>
      <c r="G50" s="15" t="s">
        <v>172</v>
      </c>
      <c r="H50" s="16" t="s">
        <v>261</v>
      </c>
      <c r="I50" s="17" t="s">
        <v>296</v>
      </c>
      <c r="J50" s="18"/>
      <c r="K50" s="18"/>
      <c r="L50" s="18" t="e">
        <f t="shared" si="2"/>
        <v>#DIV/0!</v>
      </c>
    </row>
    <row r="51" spans="1:12" s="49" customFormat="1" ht="47.25" customHeight="1">
      <c r="A51" s="15" t="s">
        <v>174</v>
      </c>
      <c r="B51" s="15" t="s">
        <v>246</v>
      </c>
      <c r="C51" s="15" t="s">
        <v>293</v>
      </c>
      <c r="D51" s="15" t="s">
        <v>257</v>
      </c>
      <c r="E51" s="15" t="s">
        <v>174</v>
      </c>
      <c r="F51" s="15" t="s">
        <v>247</v>
      </c>
      <c r="G51" s="15" t="s">
        <v>172</v>
      </c>
      <c r="H51" s="16" t="s">
        <v>261</v>
      </c>
      <c r="I51" s="17" t="s">
        <v>453</v>
      </c>
      <c r="J51" s="18">
        <v>74</v>
      </c>
      <c r="K51" s="18">
        <v>10</v>
      </c>
      <c r="L51" s="18"/>
    </row>
    <row r="52" spans="1:12" ht="47.25" hidden="1">
      <c r="A52" s="15" t="s">
        <v>174</v>
      </c>
      <c r="B52" s="15" t="s">
        <v>246</v>
      </c>
      <c r="C52" s="15" t="s">
        <v>293</v>
      </c>
      <c r="D52" s="15" t="s">
        <v>297</v>
      </c>
      <c r="E52" s="15" t="s">
        <v>280</v>
      </c>
      <c r="F52" s="15" t="s">
        <v>252</v>
      </c>
      <c r="G52" s="15" t="s">
        <v>172</v>
      </c>
      <c r="H52" s="16" t="s">
        <v>261</v>
      </c>
      <c r="I52" s="17" t="s">
        <v>298</v>
      </c>
      <c r="J52" s="18"/>
      <c r="K52" s="18"/>
      <c r="L52" s="18" t="e">
        <f t="shared" si="2"/>
        <v>#DIV/0!</v>
      </c>
    </row>
    <row r="53" spans="1:12" ht="36" customHeight="1">
      <c r="A53" s="15" t="s">
        <v>174</v>
      </c>
      <c r="B53" s="15" t="s">
        <v>246</v>
      </c>
      <c r="C53" s="15" t="s">
        <v>293</v>
      </c>
      <c r="D53" s="15" t="s">
        <v>299</v>
      </c>
      <c r="E53" s="15" t="s">
        <v>339</v>
      </c>
      <c r="F53" s="15" t="s">
        <v>247</v>
      </c>
      <c r="G53" s="15" t="s">
        <v>172</v>
      </c>
      <c r="H53" s="16" t="s">
        <v>261</v>
      </c>
      <c r="I53" s="17" t="s">
        <v>483</v>
      </c>
      <c r="J53" s="18"/>
      <c r="K53" s="18"/>
      <c r="L53" s="18"/>
    </row>
    <row r="54" spans="1:12" ht="36" customHeight="1">
      <c r="A54" s="15" t="s">
        <v>174</v>
      </c>
      <c r="B54" s="15" t="s">
        <v>246</v>
      </c>
      <c r="C54" s="15" t="s">
        <v>293</v>
      </c>
      <c r="D54" s="15" t="s">
        <v>297</v>
      </c>
      <c r="E54" s="15" t="s">
        <v>174</v>
      </c>
      <c r="F54" s="15" t="s">
        <v>244</v>
      </c>
      <c r="G54" s="15" t="s">
        <v>172</v>
      </c>
      <c r="H54" s="16" t="s">
        <v>261</v>
      </c>
      <c r="I54" s="17" t="s">
        <v>152</v>
      </c>
      <c r="J54" s="18"/>
      <c r="K54" s="18">
        <v>0</v>
      </c>
      <c r="L54" s="18"/>
    </row>
    <row r="55" spans="1:12" ht="24" customHeight="1">
      <c r="A55" s="15" t="s">
        <v>174</v>
      </c>
      <c r="B55" s="15" t="s">
        <v>246</v>
      </c>
      <c r="C55" s="15" t="s">
        <v>293</v>
      </c>
      <c r="D55" s="15" t="s">
        <v>299</v>
      </c>
      <c r="E55" s="15" t="s">
        <v>174</v>
      </c>
      <c r="F55" s="15" t="s">
        <v>244</v>
      </c>
      <c r="G55" s="15" t="s">
        <v>172</v>
      </c>
      <c r="H55" s="16" t="s">
        <v>261</v>
      </c>
      <c r="I55" s="17" t="s">
        <v>300</v>
      </c>
      <c r="J55" s="18">
        <v>13</v>
      </c>
      <c r="K55" s="18">
        <v>68.9</v>
      </c>
      <c r="L55" s="18"/>
    </row>
    <row r="56" spans="1:12" ht="32.25" customHeight="1">
      <c r="A56" s="15" t="s">
        <v>174</v>
      </c>
      <c r="B56" s="15" t="s">
        <v>246</v>
      </c>
      <c r="C56" s="15" t="s">
        <v>293</v>
      </c>
      <c r="D56" s="15" t="s">
        <v>299</v>
      </c>
      <c r="E56" s="15" t="s">
        <v>320</v>
      </c>
      <c r="F56" s="15" t="s">
        <v>247</v>
      </c>
      <c r="G56" s="15" t="s">
        <v>172</v>
      </c>
      <c r="H56" s="16" t="s">
        <v>261</v>
      </c>
      <c r="I56" s="17" t="s">
        <v>484</v>
      </c>
      <c r="J56" s="18">
        <v>0</v>
      </c>
      <c r="K56" s="18">
        <v>3</v>
      </c>
      <c r="L56" s="18"/>
    </row>
    <row r="57" spans="1:12" ht="47.25">
      <c r="A57" s="15" t="s">
        <v>174</v>
      </c>
      <c r="B57" s="15" t="s">
        <v>246</v>
      </c>
      <c r="C57" s="15" t="s">
        <v>293</v>
      </c>
      <c r="D57" s="15" t="s">
        <v>301</v>
      </c>
      <c r="E57" s="15" t="s">
        <v>174</v>
      </c>
      <c r="F57" s="15" t="s">
        <v>247</v>
      </c>
      <c r="G57" s="15" t="s">
        <v>172</v>
      </c>
      <c r="H57" s="16" t="s">
        <v>261</v>
      </c>
      <c r="I57" s="17" t="s">
        <v>302</v>
      </c>
      <c r="J57" s="18">
        <v>343</v>
      </c>
      <c r="K57" s="18">
        <v>320.8</v>
      </c>
      <c r="L57" s="18">
        <f t="shared" si="2"/>
        <v>93.52769679300292</v>
      </c>
    </row>
    <row r="58" spans="1:12" ht="31.5">
      <c r="A58" s="15" t="s">
        <v>174</v>
      </c>
      <c r="B58" s="15" t="s">
        <v>246</v>
      </c>
      <c r="C58" s="15" t="s">
        <v>293</v>
      </c>
      <c r="D58" s="15" t="s">
        <v>303</v>
      </c>
      <c r="E58" s="15" t="s">
        <v>174</v>
      </c>
      <c r="F58" s="15" t="s">
        <v>247</v>
      </c>
      <c r="G58" s="15" t="s">
        <v>172</v>
      </c>
      <c r="H58" s="16" t="s">
        <v>261</v>
      </c>
      <c r="I58" s="17" t="s">
        <v>304</v>
      </c>
      <c r="J58" s="18">
        <v>1</v>
      </c>
      <c r="K58" s="18">
        <v>90</v>
      </c>
      <c r="L58" s="18"/>
    </row>
    <row r="59" spans="1:12" ht="47.25" hidden="1">
      <c r="A59" s="15" t="s">
        <v>174</v>
      </c>
      <c r="B59" s="15" t="s">
        <v>246</v>
      </c>
      <c r="C59" s="15" t="s">
        <v>293</v>
      </c>
      <c r="D59" s="15" t="s">
        <v>361</v>
      </c>
      <c r="E59" s="15" t="s">
        <v>280</v>
      </c>
      <c r="F59" s="15" t="s">
        <v>252</v>
      </c>
      <c r="G59" s="15" t="s">
        <v>172</v>
      </c>
      <c r="H59" s="16" t="s">
        <v>261</v>
      </c>
      <c r="I59" s="17" t="s">
        <v>362</v>
      </c>
      <c r="J59" s="18"/>
      <c r="K59" s="18"/>
      <c r="L59" s="18"/>
    </row>
    <row r="60" spans="1:12" ht="63">
      <c r="A60" s="15" t="s">
        <v>174</v>
      </c>
      <c r="B60" s="15" t="s">
        <v>246</v>
      </c>
      <c r="C60" s="15" t="s">
        <v>293</v>
      </c>
      <c r="D60" s="15" t="s">
        <v>452</v>
      </c>
      <c r="E60" s="15" t="s">
        <v>174</v>
      </c>
      <c r="F60" s="15" t="s">
        <v>247</v>
      </c>
      <c r="G60" s="15" t="s">
        <v>172</v>
      </c>
      <c r="H60" s="16" t="s">
        <v>261</v>
      </c>
      <c r="I60" s="17" t="s">
        <v>451</v>
      </c>
      <c r="J60" s="18">
        <v>22</v>
      </c>
      <c r="K60" s="18">
        <v>56.3</v>
      </c>
      <c r="L60" s="18">
        <f t="shared" si="2"/>
        <v>255.9090909090909</v>
      </c>
    </row>
    <row r="61" spans="1:12" ht="30.75" customHeight="1">
      <c r="A61" s="15" t="s">
        <v>174</v>
      </c>
      <c r="B61" s="15" t="s">
        <v>246</v>
      </c>
      <c r="C61" s="15" t="s">
        <v>293</v>
      </c>
      <c r="D61" s="15" t="s">
        <v>305</v>
      </c>
      <c r="E61" s="15" t="s">
        <v>280</v>
      </c>
      <c r="F61" s="15" t="s">
        <v>252</v>
      </c>
      <c r="G61" s="15" t="s">
        <v>172</v>
      </c>
      <c r="H61" s="16" t="s">
        <v>261</v>
      </c>
      <c r="I61" s="17" t="s">
        <v>306</v>
      </c>
      <c r="J61" s="18">
        <v>562</v>
      </c>
      <c r="K61" s="18">
        <v>195.2</v>
      </c>
      <c r="L61" s="18">
        <f t="shared" si="2"/>
        <v>34.73309608540925</v>
      </c>
    </row>
    <row r="62" spans="1:12" ht="18" customHeight="1">
      <c r="A62" s="22" t="s">
        <v>174</v>
      </c>
      <c r="B62" s="22" t="s">
        <v>307</v>
      </c>
      <c r="C62" s="22" t="s">
        <v>244</v>
      </c>
      <c r="D62" s="22" t="s">
        <v>244</v>
      </c>
      <c r="E62" s="22" t="s">
        <v>174</v>
      </c>
      <c r="F62" s="22" t="s">
        <v>244</v>
      </c>
      <c r="G62" s="22" t="s">
        <v>172</v>
      </c>
      <c r="H62" s="23" t="s">
        <v>174</v>
      </c>
      <c r="I62" s="13" t="s">
        <v>308</v>
      </c>
      <c r="J62" s="14">
        <f>J63+J135</f>
        <v>276217.6</v>
      </c>
      <c r="K62" s="14">
        <f>K63+K135</f>
        <v>212138.10000000003</v>
      </c>
      <c r="L62" s="14">
        <f t="shared" si="2"/>
        <v>76.80108001807272</v>
      </c>
    </row>
    <row r="63" spans="1:12" ht="31.5">
      <c r="A63" s="22" t="s">
        <v>174</v>
      </c>
      <c r="B63" s="22" t="s">
        <v>307</v>
      </c>
      <c r="C63" s="22" t="s">
        <v>249</v>
      </c>
      <c r="D63" s="22" t="s">
        <v>244</v>
      </c>
      <c r="E63" s="22" t="s">
        <v>174</v>
      </c>
      <c r="F63" s="22" t="s">
        <v>244</v>
      </c>
      <c r="G63" s="22" t="s">
        <v>172</v>
      </c>
      <c r="H63" s="23" t="s">
        <v>174</v>
      </c>
      <c r="I63" s="13" t="s">
        <v>309</v>
      </c>
      <c r="J63" s="14">
        <f>J64+J67+J91+J127</f>
        <v>261600.69999999995</v>
      </c>
      <c r="K63" s="14">
        <f>K64+K67+K91+K127</f>
        <v>203287.40000000002</v>
      </c>
      <c r="L63" s="14">
        <f t="shared" si="2"/>
        <v>77.70904282748481</v>
      </c>
    </row>
    <row r="64" spans="1:12" ht="31.5">
      <c r="A64" s="22" t="s">
        <v>174</v>
      </c>
      <c r="B64" s="22" t="s">
        <v>307</v>
      </c>
      <c r="C64" s="22" t="s">
        <v>249</v>
      </c>
      <c r="D64" s="22" t="s">
        <v>247</v>
      </c>
      <c r="E64" s="22" t="s">
        <v>174</v>
      </c>
      <c r="F64" s="22" t="s">
        <v>244</v>
      </c>
      <c r="G64" s="22" t="s">
        <v>172</v>
      </c>
      <c r="H64" s="23" t="s">
        <v>310</v>
      </c>
      <c r="I64" s="13" t="s">
        <v>229</v>
      </c>
      <c r="J64" s="14">
        <f>J65+J66</f>
        <v>21924.2</v>
      </c>
      <c r="K64" s="14">
        <f>K65+K66</f>
        <v>21772.7</v>
      </c>
      <c r="L64" s="14">
        <f t="shared" si="2"/>
        <v>99.30898276790032</v>
      </c>
    </row>
    <row r="65" spans="1:12" ht="31.5">
      <c r="A65" s="15" t="s">
        <v>174</v>
      </c>
      <c r="B65" s="15" t="s">
        <v>307</v>
      </c>
      <c r="C65" s="15" t="s">
        <v>249</v>
      </c>
      <c r="D65" s="15" t="s">
        <v>247</v>
      </c>
      <c r="E65" s="15" t="s">
        <v>186</v>
      </c>
      <c r="F65" s="15" t="s">
        <v>252</v>
      </c>
      <c r="G65" s="15" t="s">
        <v>172</v>
      </c>
      <c r="H65" s="16" t="s">
        <v>310</v>
      </c>
      <c r="I65" s="21" t="s">
        <v>311</v>
      </c>
      <c r="J65" s="18">
        <v>11974.2</v>
      </c>
      <c r="K65" s="18">
        <v>11822.7</v>
      </c>
      <c r="L65" s="18">
        <f t="shared" si="2"/>
        <v>98.73477977651952</v>
      </c>
    </row>
    <row r="66" spans="1:12" ht="31.5">
      <c r="A66" s="25" t="s">
        <v>174</v>
      </c>
      <c r="B66" s="25" t="s">
        <v>307</v>
      </c>
      <c r="C66" s="25" t="s">
        <v>249</v>
      </c>
      <c r="D66" s="25" t="s">
        <v>247</v>
      </c>
      <c r="E66" s="25" t="s">
        <v>194</v>
      </c>
      <c r="F66" s="25" t="s">
        <v>252</v>
      </c>
      <c r="G66" s="25" t="s">
        <v>172</v>
      </c>
      <c r="H66" s="10" t="s">
        <v>310</v>
      </c>
      <c r="I66" s="21" t="s">
        <v>312</v>
      </c>
      <c r="J66" s="18">
        <v>9950</v>
      </c>
      <c r="K66" s="18">
        <v>9950</v>
      </c>
      <c r="L66" s="18"/>
    </row>
    <row r="67" spans="1:12" ht="35.25" customHeight="1">
      <c r="A67" s="22" t="s">
        <v>174</v>
      </c>
      <c r="B67" s="22" t="s">
        <v>307</v>
      </c>
      <c r="C67" s="22" t="s">
        <v>249</v>
      </c>
      <c r="D67" s="22" t="s">
        <v>249</v>
      </c>
      <c r="E67" s="22" t="s">
        <v>174</v>
      </c>
      <c r="F67" s="22" t="s">
        <v>244</v>
      </c>
      <c r="G67" s="22" t="s">
        <v>172</v>
      </c>
      <c r="H67" s="23" t="s">
        <v>310</v>
      </c>
      <c r="I67" s="26" t="s">
        <v>313</v>
      </c>
      <c r="J67" s="14">
        <f>SUM(J68:J90)</f>
        <v>67452.09999999999</v>
      </c>
      <c r="K67" s="14">
        <f>SUM(K68:K90)</f>
        <v>58195.3</v>
      </c>
      <c r="L67" s="14">
        <f t="shared" si="2"/>
        <v>86.27648360836803</v>
      </c>
    </row>
    <row r="68" spans="1:12" ht="31.5" hidden="1">
      <c r="A68" s="15" t="s">
        <v>174</v>
      </c>
      <c r="B68" s="15" t="s">
        <v>307</v>
      </c>
      <c r="C68" s="15" t="s">
        <v>249</v>
      </c>
      <c r="D68" s="15" t="s">
        <v>249</v>
      </c>
      <c r="E68" s="15" t="s">
        <v>232</v>
      </c>
      <c r="F68" s="15" t="s">
        <v>252</v>
      </c>
      <c r="G68" s="15" t="s">
        <v>314</v>
      </c>
      <c r="H68" s="16" t="s">
        <v>310</v>
      </c>
      <c r="I68" s="17" t="s">
        <v>315</v>
      </c>
      <c r="J68" s="18"/>
      <c r="K68" s="18"/>
      <c r="L68" s="18" t="e">
        <f t="shared" si="2"/>
        <v>#DIV/0!</v>
      </c>
    </row>
    <row r="69" spans="1:12" ht="31.5" hidden="1">
      <c r="A69" s="15" t="s">
        <v>174</v>
      </c>
      <c r="B69" s="15" t="s">
        <v>307</v>
      </c>
      <c r="C69" s="15" t="s">
        <v>249</v>
      </c>
      <c r="D69" s="15" t="s">
        <v>249</v>
      </c>
      <c r="E69" s="15" t="s">
        <v>232</v>
      </c>
      <c r="F69" s="15" t="s">
        <v>252</v>
      </c>
      <c r="G69" s="15" t="s">
        <v>314</v>
      </c>
      <c r="H69" s="16" t="s">
        <v>310</v>
      </c>
      <c r="I69" s="17" t="s">
        <v>316</v>
      </c>
      <c r="J69" s="18"/>
      <c r="K69" s="18"/>
      <c r="L69" s="18" t="e">
        <f t="shared" si="2"/>
        <v>#DIV/0!</v>
      </c>
    </row>
    <row r="70" spans="1:12" ht="47.25" hidden="1">
      <c r="A70" s="15" t="s">
        <v>174</v>
      </c>
      <c r="B70" s="15" t="s">
        <v>307</v>
      </c>
      <c r="C70" s="15" t="s">
        <v>249</v>
      </c>
      <c r="D70" s="15" t="s">
        <v>249</v>
      </c>
      <c r="E70" s="15" t="s">
        <v>235</v>
      </c>
      <c r="F70" s="15" t="s">
        <v>252</v>
      </c>
      <c r="G70" s="15" t="s">
        <v>172</v>
      </c>
      <c r="H70" s="16" t="s">
        <v>310</v>
      </c>
      <c r="I70" s="27" t="s">
        <v>317</v>
      </c>
      <c r="J70" s="18"/>
      <c r="K70" s="18"/>
      <c r="L70" s="18" t="e">
        <f t="shared" si="2"/>
        <v>#DIV/0!</v>
      </c>
    </row>
    <row r="71" spans="1:12" ht="47.25" hidden="1">
      <c r="A71" s="15" t="s">
        <v>174</v>
      </c>
      <c r="B71" s="15" t="s">
        <v>307</v>
      </c>
      <c r="C71" s="15" t="s">
        <v>249</v>
      </c>
      <c r="D71" s="15" t="s">
        <v>249</v>
      </c>
      <c r="E71" s="15" t="s">
        <v>235</v>
      </c>
      <c r="F71" s="15" t="s">
        <v>252</v>
      </c>
      <c r="G71" s="15" t="s">
        <v>314</v>
      </c>
      <c r="H71" s="16" t="s">
        <v>310</v>
      </c>
      <c r="I71" s="27" t="s">
        <v>318</v>
      </c>
      <c r="J71" s="18"/>
      <c r="K71" s="18"/>
      <c r="L71" s="18" t="e">
        <f t="shared" si="2"/>
        <v>#DIV/0!</v>
      </c>
    </row>
    <row r="72" spans="1:12" ht="31.5" hidden="1">
      <c r="A72" s="15" t="s">
        <v>174</v>
      </c>
      <c r="B72" s="15" t="s">
        <v>430</v>
      </c>
      <c r="C72" s="15" t="s">
        <v>249</v>
      </c>
      <c r="D72" s="15" t="s">
        <v>249</v>
      </c>
      <c r="E72" s="15" t="s">
        <v>431</v>
      </c>
      <c r="F72" s="15" t="s">
        <v>252</v>
      </c>
      <c r="G72" s="15" t="s">
        <v>172</v>
      </c>
      <c r="H72" s="16" t="s">
        <v>310</v>
      </c>
      <c r="I72" s="27" t="s">
        <v>432</v>
      </c>
      <c r="J72" s="41"/>
      <c r="K72" s="38"/>
      <c r="L72" s="18" t="e">
        <f aca="true" t="shared" si="3" ref="L72:L127">K72/J72*100</f>
        <v>#DIV/0!</v>
      </c>
    </row>
    <row r="73" spans="1:12" ht="33.75" customHeight="1">
      <c r="A73" s="15" t="s">
        <v>174</v>
      </c>
      <c r="B73" s="15" t="s">
        <v>430</v>
      </c>
      <c r="C73" s="15" t="s">
        <v>249</v>
      </c>
      <c r="D73" s="15" t="s">
        <v>249</v>
      </c>
      <c r="E73" s="15" t="s">
        <v>431</v>
      </c>
      <c r="F73" s="15" t="s">
        <v>252</v>
      </c>
      <c r="G73" s="15" t="s">
        <v>314</v>
      </c>
      <c r="H73" s="16" t="s">
        <v>310</v>
      </c>
      <c r="I73" s="27" t="s">
        <v>433</v>
      </c>
      <c r="J73" s="41">
        <v>5720.9</v>
      </c>
      <c r="K73" s="38">
        <v>4178.9</v>
      </c>
      <c r="L73" s="18">
        <f t="shared" si="3"/>
        <v>73.04619902462899</v>
      </c>
    </row>
    <row r="74" spans="1:12" ht="34.5" customHeight="1">
      <c r="A74" s="15" t="s">
        <v>174</v>
      </c>
      <c r="B74" s="15" t="s">
        <v>307</v>
      </c>
      <c r="C74" s="15" t="s">
        <v>249</v>
      </c>
      <c r="D74" s="15" t="s">
        <v>249</v>
      </c>
      <c r="E74" s="15" t="s">
        <v>319</v>
      </c>
      <c r="F74" s="15" t="s">
        <v>252</v>
      </c>
      <c r="G74" s="15" t="s">
        <v>172</v>
      </c>
      <c r="H74" s="16" t="s">
        <v>310</v>
      </c>
      <c r="I74" s="29" t="s">
        <v>455</v>
      </c>
      <c r="J74" s="18"/>
      <c r="K74" s="18"/>
      <c r="L74" s="18" t="e">
        <f t="shared" si="3"/>
        <v>#DIV/0!</v>
      </c>
    </row>
    <row r="75" spans="1:12" ht="47.25">
      <c r="A75" s="15" t="s">
        <v>174</v>
      </c>
      <c r="B75" s="15" t="s">
        <v>307</v>
      </c>
      <c r="C75" s="15" t="s">
        <v>249</v>
      </c>
      <c r="D75" s="15" t="s">
        <v>249</v>
      </c>
      <c r="E75" s="15" t="s">
        <v>319</v>
      </c>
      <c r="F75" s="15" t="s">
        <v>252</v>
      </c>
      <c r="G75" s="15" t="s">
        <v>314</v>
      </c>
      <c r="H75" s="16" t="s">
        <v>310</v>
      </c>
      <c r="I75" s="17" t="s">
        <v>454</v>
      </c>
      <c r="J75" s="18">
        <v>1940.4</v>
      </c>
      <c r="K75" s="18">
        <v>154.6</v>
      </c>
      <c r="L75" s="18"/>
    </row>
    <row r="76" spans="1:12" ht="35.25" customHeight="1">
      <c r="A76" s="15" t="s">
        <v>174</v>
      </c>
      <c r="B76" s="15" t="s">
        <v>307</v>
      </c>
      <c r="C76" s="15" t="s">
        <v>249</v>
      </c>
      <c r="D76" s="15" t="s">
        <v>249</v>
      </c>
      <c r="E76" s="15" t="s">
        <v>320</v>
      </c>
      <c r="F76" s="15" t="s">
        <v>252</v>
      </c>
      <c r="G76" s="15" t="s">
        <v>172</v>
      </c>
      <c r="H76" s="16" t="s">
        <v>310</v>
      </c>
      <c r="I76" s="17" t="s">
        <v>321</v>
      </c>
      <c r="J76" s="18"/>
      <c r="K76" s="18"/>
      <c r="L76" s="18" t="e">
        <f t="shared" si="3"/>
        <v>#DIV/0!</v>
      </c>
    </row>
    <row r="77" spans="1:12" ht="33" customHeight="1">
      <c r="A77" s="15" t="s">
        <v>174</v>
      </c>
      <c r="B77" s="15" t="s">
        <v>307</v>
      </c>
      <c r="C77" s="15" t="s">
        <v>249</v>
      </c>
      <c r="D77" s="15" t="s">
        <v>249</v>
      </c>
      <c r="E77" s="15" t="s">
        <v>320</v>
      </c>
      <c r="F77" s="15" t="s">
        <v>252</v>
      </c>
      <c r="G77" s="15" t="s">
        <v>314</v>
      </c>
      <c r="H77" s="16" t="s">
        <v>310</v>
      </c>
      <c r="I77" s="17" t="s">
        <v>322</v>
      </c>
      <c r="J77" s="18">
        <v>617.9</v>
      </c>
      <c r="K77" s="18">
        <v>617.9</v>
      </c>
      <c r="L77" s="18"/>
    </row>
    <row r="78" spans="1:12" ht="30.75" customHeight="1">
      <c r="A78" s="15" t="s">
        <v>174</v>
      </c>
      <c r="B78" s="15" t="s">
        <v>307</v>
      </c>
      <c r="C78" s="15" t="s">
        <v>249</v>
      </c>
      <c r="D78" s="15" t="s">
        <v>249</v>
      </c>
      <c r="E78" s="15" t="s">
        <v>363</v>
      </c>
      <c r="F78" s="15" t="s">
        <v>252</v>
      </c>
      <c r="G78" s="15" t="s">
        <v>364</v>
      </c>
      <c r="H78" s="16" t="s">
        <v>310</v>
      </c>
      <c r="I78" s="24" t="s">
        <v>365</v>
      </c>
      <c r="J78" s="18"/>
      <c r="K78" s="18"/>
      <c r="L78" s="18" t="e">
        <f t="shared" si="3"/>
        <v>#DIV/0!</v>
      </c>
    </row>
    <row r="79" spans="1:12" ht="33.75" customHeight="1">
      <c r="A79" s="15" t="s">
        <v>174</v>
      </c>
      <c r="B79" s="15" t="s">
        <v>307</v>
      </c>
      <c r="C79" s="15" t="s">
        <v>249</v>
      </c>
      <c r="D79" s="15" t="s">
        <v>249</v>
      </c>
      <c r="E79" s="15" t="s">
        <v>366</v>
      </c>
      <c r="F79" s="15" t="s">
        <v>252</v>
      </c>
      <c r="G79" s="15" t="s">
        <v>364</v>
      </c>
      <c r="H79" s="16" t="s">
        <v>310</v>
      </c>
      <c r="I79" s="24" t="s">
        <v>367</v>
      </c>
      <c r="J79" s="18"/>
      <c r="K79" s="18"/>
      <c r="L79" s="18" t="e">
        <f t="shared" si="3"/>
        <v>#DIV/0!</v>
      </c>
    </row>
    <row r="80" spans="1:12" ht="65.25" customHeight="1">
      <c r="A80" s="15" t="s">
        <v>174</v>
      </c>
      <c r="B80" s="15" t="s">
        <v>307</v>
      </c>
      <c r="C80" s="15" t="s">
        <v>249</v>
      </c>
      <c r="D80" s="15" t="s">
        <v>249</v>
      </c>
      <c r="E80" s="15" t="s">
        <v>363</v>
      </c>
      <c r="F80" s="15" t="s">
        <v>252</v>
      </c>
      <c r="G80" s="15" t="s">
        <v>485</v>
      </c>
      <c r="H80" s="16" t="s">
        <v>310</v>
      </c>
      <c r="I80" s="24" t="s">
        <v>486</v>
      </c>
      <c r="J80" s="18">
        <v>12062</v>
      </c>
      <c r="K80" s="18">
        <v>12062</v>
      </c>
      <c r="L80" s="18">
        <f t="shared" si="3"/>
        <v>100</v>
      </c>
    </row>
    <row r="81" spans="1:12" ht="52.5" customHeight="1">
      <c r="A81" s="15" t="s">
        <v>174</v>
      </c>
      <c r="B81" s="15" t="s">
        <v>307</v>
      </c>
      <c r="C81" s="15" t="s">
        <v>249</v>
      </c>
      <c r="D81" s="15" t="s">
        <v>249</v>
      </c>
      <c r="E81" s="15" t="s">
        <v>366</v>
      </c>
      <c r="F81" s="15" t="s">
        <v>252</v>
      </c>
      <c r="G81" s="15" t="s">
        <v>485</v>
      </c>
      <c r="H81" s="16" t="s">
        <v>310</v>
      </c>
      <c r="I81" s="24" t="s">
        <v>487</v>
      </c>
      <c r="J81" s="18">
        <v>5973.2</v>
      </c>
      <c r="K81" s="18">
        <v>5973.2</v>
      </c>
      <c r="L81" s="18">
        <f t="shared" si="3"/>
        <v>100</v>
      </c>
    </row>
    <row r="82" spans="1:12" ht="32.25" customHeight="1" hidden="1">
      <c r="A82" s="15" t="s">
        <v>174</v>
      </c>
      <c r="B82" s="15" t="s">
        <v>307</v>
      </c>
      <c r="C82" s="15" t="s">
        <v>249</v>
      </c>
      <c r="D82" s="15" t="s">
        <v>249</v>
      </c>
      <c r="E82" s="15" t="s">
        <v>489</v>
      </c>
      <c r="F82" s="15" t="s">
        <v>252</v>
      </c>
      <c r="G82" s="15" t="s">
        <v>172</v>
      </c>
      <c r="H82" s="16" t="s">
        <v>310</v>
      </c>
      <c r="I82" s="24" t="s">
        <v>490</v>
      </c>
      <c r="J82" s="18"/>
      <c r="K82" s="18"/>
      <c r="L82" s="18" t="e">
        <f t="shared" si="3"/>
        <v>#DIV/0!</v>
      </c>
    </row>
    <row r="83" spans="1:12" ht="0.75" customHeight="1">
      <c r="A83" s="15" t="s">
        <v>174</v>
      </c>
      <c r="B83" s="15" t="s">
        <v>307</v>
      </c>
      <c r="C83" s="15" t="s">
        <v>249</v>
      </c>
      <c r="D83" s="15" t="s">
        <v>249</v>
      </c>
      <c r="E83" s="15" t="s">
        <v>323</v>
      </c>
      <c r="F83" s="15" t="s">
        <v>252</v>
      </c>
      <c r="G83" s="15" t="s">
        <v>324</v>
      </c>
      <c r="H83" s="16" t="s">
        <v>310</v>
      </c>
      <c r="I83" s="17" t="s">
        <v>434</v>
      </c>
      <c r="J83" s="18"/>
      <c r="K83" s="18"/>
      <c r="L83" s="18"/>
    </row>
    <row r="84" spans="1:12" ht="52.5" customHeight="1">
      <c r="A84" s="15" t="s">
        <v>174</v>
      </c>
      <c r="B84" s="15" t="s">
        <v>307</v>
      </c>
      <c r="C84" s="15" t="s">
        <v>249</v>
      </c>
      <c r="D84" s="15" t="s">
        <v>249</v>
      </c>
      <c r="E84" s="15" t="s">
        <v>153</v>
      </c>
      <c r="F84" s="15" t="s">
        <v>252</v>
      </c>
      <c r="G84" s="15" t="s">
        <v>172</v>
      </c>
      <c r="H84" s="16" t="s">
        <v>310</v>
      </c>
      <c r="I84" s="17" t="s">
        <v>154</v>
      </c>
      <c r="J84" s="18">
        <v>930</v>
      </c>
      <c r="K84" s="18">
        <v>640.3</v>
      </c>
      <c r="L84" s="18">
        <f t="shared" si="3"/>
        <v>68.84946236559139</v>
      </c>
    </row>
    <row r="85" spans="1:12" ht="52.5" customHeight="1">
      <c r="A85" s="15" t="s">
        <v>174</v>
      </c>
      <c r="B85" s="15" t="s">
        <v>307</v>
      </c>
      <c r="C85" s="15" t="s">
        <v>249</v>
      </c>
      <c r="D85" s="15" t="s">
        <v>249</v>
      </c>
      <c r="E85" s="15" t="s">
        <v>153</v>
      </c>
      <c r="F85" s="15" t="s">
        <v>252</v>
      </c>
      <c r="G85" s="15" t="s">
        <v>172</v>
      </c>
      <c r="H85" s="16" t="s">
        <v>310</v>
      </c>
      <c r="I85" s="17" t="s">
        <v>155</v>
      </c>
      <c r="J85" s="18">
        <v>100</v>
      </c>
      <c r="K85" s="18">
        <v>100</v>
      </c>
      <c r="L85" s="18">
        <f t="shared" si="3"/>
        <v>100</v>
      </c>
    </row>
    <row r="86" spans="1:12" ht="47.25">
      <c r="A86" s="15" t="s">
        <v>174</v>
      </c>
      <c r="B86" s="15" t="s">
        <v>307</v>
      </c>
      <c r="C86" s="15" t="s">
        <v>249</v>
      </c>
      <c r="D86" s="15" t="s">
        <v>249</v>
      </c>
      <c r="E86" s="15" t="s">
        <v>323</v>
      </c>
      <c r="F86" s="15" t="s">
        <v>252</v>
      </c>
      <c r="G86" s="15" t="s">
        <v>56</v>
      </c>
      <c r="H86" s="16" t="s">
        <v>310</v>
      </c>
      <c r="I86" s="17" t="s">
        <v>57</v>
      </c>
      <c r="J86" s="18">
        <v>2000</v>
      </c>
      <c r="K86" s="18">
        <v>1000</v>
      </c>
      <c r="L86" s="18">
        <f t="shared" si="3"/>
        <v>50</v>
      </c>
    </row>
    <row r="87" spans="1:12" ht="31.5">
      <c r="A87" s="15" t="s">
        <v>174</v>
      </c>
      <c r="B87" s="15" t="s">
        <v>307</v>
      </c>
      <c r="C87" s="15" t="s">
        <v>249</v>
      </c>
      <c r="D87" s="15" t="s">
        <v>249</v>
      </c>
      <c r="E87" s="15" t="s">
        <v>323</v>
      </c>
      <c r="F87" s="15" t="s">
        <v>252</v>
      </c>
      <c r="G87" s="15" t="s">
        <v>325</v>
      </c>
      <c r="H87" s="16" t="s">
        <v>310</v>
      </c>
      <c r="I87" s="17" t="s">
        <v>326</v>
      </c>
      <c r="J87" s="18">
        <v>1303</v>
      </c>
      <c r="K87" s="18">
        <v>1303</v>
      </c>
      <c r="L87" s="18"/>
    </row>
    <row r="88" spans="1:12" ht="31.5">
      <c r="A88" s="15" t="s">
        <v>174</v>
      </c>
      <c r="B88" s="15" t="s">
        <v>307</v>
      </c>
      <c r="C88" s="15" t="s">
        <v>249</v>
      </c>
      <c r="D88" s="15" t="s">
        <v>249</v>
      </c>
      <c r="E88" s="15" t="s">
        <v>323</v>
      </c>
      <c r="F88" s="15" t="s">
        <v>252</v>
      </c>
      <c r="G88" s="15" t="s">
        <v>327</v>
      </c>
      <c r="H88" s="16" t="s">
        <v>310</v>
      </c>
      <c r="I88" s="17" t="s">
        <v>328</v>
      </c>
      <c r="J88" s="18">
        <v>36804.7</v>
      </c>
      <c r="K88" s="18">
        <v>32165.4</v>
      </c>
      <c r="L88" s="18">
        <f t="shared" si="3"/>
        <v>87.39481642290252</v>
      </c>
    </row>
    <row r="89" spans="1:12" ht="47.25" hidden="1">
      <c r="A89" s="15" t="s">
        <v>174</v>
      </c>
      <c r="B89" s="15" t="s">
        <v>307</v>
      </c>
      <c r="C89" s="15" t="s">
        <v>249</v>
      </c>
      <c r="D89" s="15" t="s">
        <v>249</v>
      </c>
      <c r="E89" s="15" t="s">
        <v>323</v>
      </c>
      <c r="F89" s="15" t="s">
        <v>252</v>
      </c>
      <c r="G89" s="15" t="s">
        <v>329</v>
      </c>
      <c r="H89" s="16" t="s">
        <v>310</v>
      </c>
      <c r="I89" s="17" t="s">
        <v>330</v>
      </c>
      <c r="J89" s="18"/>
      <c r="K89" s="18"/>
      <c r="L89" s="18" t="e">
        <f t="shared" si="3"/>
        <v>#DIV/0!</v>
      </c>
    </row>
    <row r="90" spans="1:12" ht="31.5" hidden="1">
      <c r="A90" s="15" t="s">
        <v>174</v>
      </c>
      <c r="B90" s="15" t="s">
        <v>307</v>
      </c>
      <c r="C90" s="15" t="s">
        <v>249</v>
      </c>
      <c r="D90" s="15" t="s">
        <v>249</v>
      </c>
      <c r="E90" s="15" t="s">
        <v>323</v>
      </c>
      <c r="F90" s="15" t="s">
        <v>252</v>
      </c>
      <c r="G90" s="15" t="s">
        <v>331</v>
      </c>
      <c r="H90" s="16" t="s">
        <v>310</v>
      </c>
      <c r="I90" s="17" t="s">
        <v>332</v>
      </c>
      <c r="J90" s="18"/>
      <c r="K90" s="18"/>
      <c r="L90" s="18" t="e">
        <f t="shared" si="3"/>
        <v>#DIV/0!</v>
      </c>
    </row>
    <row r="91" spans="1:12" ht="31.5">
      <c r="A91" s="22" t="s">
        <v>174</v>
      </c>
      <c r="B91" s="22" t="s">
        <v>307</v>
      </c>
      <c r="C91" s="22" t="s">
        <v>249</v>
      </c>
      <c r="D91" s="22" t="s">
        <v>255</v>
      </c>
      <c r="E91" s="22" t="s">
        <v>174</v>
      </c>
      <c r="F91" s="22" t="s">
        <v>244</v>
      </c>
      <c r="G91" s="22" t="s">
        <v>172</v>
      </c>
      <c r="H91" s="23" t="s">
        <v>310</v>
      </c>
      <c r="I91" s="26" t="s">
        <v>333</v>
      </c>
      <c r="J91" s="14">
        <f>SUM(J92:J126)</f>
        <v>172224.39999999997</v>
      </c>
      <c r="K91" s="14">
        <f>SUM(K92:K126)</f>
        <v>123319.40000000001</v>
      </c>
      <c r="L91" s="14">
        <f t="shared" si="3"/>
        <v>71.60390746026697</v>
      </c>
    </row>
    <row r="92" spans="1:12" ht="31.5">
      <c r="A92" s="15" t="s">
        <v>174</v>
      </c>
      <c r="B92" s="15" t="s">
        <v>307</v>
      </c>
      <c r="C92" s="15" t="s">
        <v>249</v>
      </c>
      <c r="D92" s="15" t="s">
        <v>255</v>
      </c>
      <c r="E92" s="15" t="s">
        <v>194</v>
      </c>
      <c r="F92" s="15" t="s">
        <v>252</v>
      </c>
      <c r="G92" s="15" t="s">
        <v>172</v>
      </c>
      <c r="H92" s="30" t="s">
        <v>310</v>
      </c>
      <c r="I92" s="31" t="s">
        <v>334</v>
      </c>
      <c r="J92" s="18">
        <v>988</v>
      </c>
      <c r="K92" s="18">
        <v>796.1</v>
      </c>
      <c r="L92" s="18">
        <f t="shared" si="3"/>
        <v>80.57692307692308</v>
      </c>
    </row>
    <row r="93" spans="1:12" ht="36.75" customHeight="1">
      <c r="A93" s="15" t="s">
        <v>174</v>
      </c>
      <c r="B93" s="15" t="s">
        <v>307</v>
      </c>
      <c r="C93" s="15" t="s">
        <v>249</v>
      </c>
      <c r="D93" s="15" t="s">
        <v>255</v>
      </c>
      <c r="E93" s="15" t="s">
        <v>335</v>
      </c>
      <c r="F93" s="15" t="s">
        <v>252</v>
      </c>
      <c r="G93" s="15" t="s">
        <v>172</v>
      </c>
      <c r="H93" s="30" t="s">
        <v>310</v>
      </c>
      <c r="I93" s="24" t="s">
        <v>336</v>
      </c>
      <c r="J93" s="18">
        <v>3.4</v>
      </c>
      <c r="K93" s="18">
        <v>0.9</v>
      </c>
      <c r="L93" s="18">
        <f t="shared" si="3"/>
        <v>26.47058823529412</v>
      </c>
    </row>
    <row r="94" spans="1:12" ht="31.5" customHeight="1">
      <c r="A94" s="15" t="s">
        <v>174</v>
      </c>
      <c r="B94" s="15" t="s">
        <v>307</v>
      </c>
      <c r="C94" s="15" t="s">
        <v>249</v>
      </c>
      <c r="D94" s="15" t="s">
        <v>255</v>
      </c>
      <c r="E94" s="15" t="s">
        <v>337</v>
      </c>
      <c r="F94" s="15" t="s">
        <v>252</v>
      </c>
      <c r="G94" s="15" t="s">
        <v>172</v>
      </c>
      <c r="H94" s="30" t="s">
        <v>310</v>
      </c>
      <c r="I94" s="17" t="s">
        <v>338</v>
      </c>
      <c r="J94" s="18">
        <v>806</v>
      </c>
      <c r="K94" s="18">
        <v>544.9</v>
      </c>
      <c r="L94" s="18">
        <f t="shared" si="3"/>
        <v>67.60545905707195</v>
      </c>
    </row>
    <row r="95" spans="1:12" ht="45.75" customHeight="1">
      <c r="A95" s="15" t="s">
        <v>174</v>
      </c>
      <c r="B95" s="15" t="s">
        <v>307</v>
      </c>
      <c r="C95" s="15" t="s">
        <v>249</v>
      </c>
      <c r="D95" s="15" t="s">
        <v>255</v>
      </c>
      <c r="E95" s="15" t="s">
        <v>470</v>
      </c>
      <c r="F95" s="15" t="s">
        <v>252</v>
      </c>
      <c r="G95" s="15" t="s">
        <v>172</v>
      </c>
      <c r="H95" s="30" t="s">
        <v>310</v>
      </c>
      <c r="I95" s="17" t="s">
        <v>158</v>
      </c>
      <c r="J95" s="18">
        <v>100</v>
      </c>
      <c r="K95" s="18">
        <v>73.2</v>
      </c>
      <c r="L95" s="18"/>
    </row>
    <row r="96" spans="1:12" ht="42.75" customHeight="1">
      <c r="A96" s="15" t="s">
        <v>174</v>
      </c>
      <c r="B96" s="15" t="s">
        <v>307</v>
      </c>
      <c r="C96" s="15" t="s">
        <v>249</v>
      </c>
      <c r="D96" s="15" t="s">
        <v>255</v>
      </c>
      <c r="E96" s="15" t="s">
        <v>156</v>
      </c>
      <c r="F96" s="15" t="s">
        <v>252</v>
      </c>
      <c r="G96" s="15" t="s">
        <v>172</v>
      </c>
      <c r="H96" s="30"/>
      <c r="I96" s="17" t="s">
        <v>157</v>
      </c>
      <c r="J96" s="18">
        <v>772</v>
      </c>
      <c r="K96" s="18"/>
      <c r="L96" s="18"/>
    </row>
    <row r="97" spans="1:12" ht="47.25">
      <c r="A97" s="15" t="s">
        <v>174</v>
      </c>
      <c r="B97" s="15" t="s">
        <v>307</v>
      </c>
      <c r="C97" s="15" t="s">
        <v>249</v>
      </c>
      <c r="D97" s="15" t="s">
        <v>255</v>
      </c>
      <c r="E97" s="15" t="s">
        <v>339</v>
      </c>
      <c r="F97" s="15" t="s">
        <v>252</v>
      </c>
      <c r="G97" s="15" t="s">
        <v>172</v>
      </c>
      <c r="H97" s="30" t="s">
        <v>310</v>
      </c>
      <c r="I97" s="17" t="s">
        <v>340</v>
      </c>
      <c r="J97" s="18">
        <v>284</v>
      </c>
      <c r="K97" s="18">
        <v>194.9</v>
      </c>
      <c r="L97" s="18">
        <f t="shared" si="3"/>
        <v>68.62676056338029</v>
      </c>
    </row>
    <row r="98" spans="1:12" ht="31.5" hidden="1">
      <c r="A98" s="15" t="s">
        <v>174</v>
      </c>
      <c r="B98" s="15" t="s">
        <v>307</v>
      </c>
      <c r="C98" s="15" t="s">
        <v>249</v>
      </c>
      <c r="D98" s="15" t="s">
        <v>255</v>
      </c>
      <c r="E98" s="15" t="s">
        <v>251</v>
      </c>
      <c r="F98" s="15" t="s">
        <v>252</v>
      </c>
      <c r="G98" s="15" t="s">
        <v>172</v>
      </c>
      <c r="H98" s="30" t="s">
        <v>310</v>
      </c>
      <c r="I98" s="24" t="s">
        <v>341</v>
      </c>
      <c r="J98" s="18"/>
      <c r="K98" s="18"/>
      <c r="L98" s="18" t="e">
        <f t="shared" si="3"/>
        <v>#DIV/0!</v>
      </c>
    </row>
    <row r="99" spans="1:12" ht="94.5" customHeight="1">
      <c r="A99" s="15" t="s">
        <v>174</v>
      </c>
      <c r="B99" s="15" t="s">
        <v>307</v>
      </c>
      <c r="C99" s="15" t="s">
        <v>249</v>
      </c>
      <c r="D99" s="15" t="s">
        <v>255</v>
      </c>
      <c r="E99" s="15" t="s">
        <v>342</v>
      </c>
      <c r="F99" s="15" t="s">
        <v>252</v>
      </c>
      <c r="G99" s="15" t="s">
        <v>456</v>
      </c>
      <c r="H99" s="30" t="s">
        <v>310</v>
      </c>
      <c r="I99" s="17" t="s">
        <v>435</v>
      </c>
      <c r="J99" s="18">
        <v>108790.6</v>
      </c>
      <c r="K99" s="18">
        <v>72755.6</v>
      </c>
      <c r="L99" s="18">
        <f t="shared" si="3"/>
        <v>66.87673383546006</v>
      </c>
    </row>
    <row r="100" spans="1:12" ht="94.5" customHeight="1">
      <c r="A100" s="15" t="s">
        <v>174</v>
      </c>
      <c r="B100" s="15" t="s">
        <v>307</v>
      </c>
      <c r="C100" s="15" t="s">
        <v>249</v>
      </c>
      <c r="D100" s="15" t="s">
        <v>255</v>
      </c>
      <c r="E100" s="15" t="s">
        <v>342</v>
      </c>
      <c r="F100" s="15" t="s">
        <v>252</v>
      </c>
      <c r="G100" s="15" t="s">
        <v>58</v>
      </c>
      <c r="H100" s="30" t="s">
        <v>310</v>
      </c>
      <c r="I100" s="17" t="s">
        <v>59</v>
      </c>
      <c r="J100" s="18">
        <v>30128</v>
      </c>
      <c r="K100" s="18">
        <v>26903</v>
      </c>
      <c r="L100" s="18">
        <f t="shared" si="3"/>
        <v>89.29567180031864</v>
      </c>
    </row>
    <row r="101" spans="1:12" ht="60.75" customHeight="1">
      <c r="A101" s="15" t="s">
        <v>174</v>
      </c>
      <c r="B101" s="15" t="s">
        <v>307</v>
      </c>
      <c r="C101" s="15" t="s">
        <v>249</v>
      </c>
      <c r="D101" s="15" t="s">
        <v>255</v>
      </c>
      <c r="E101" s="15" t="s">
        <v>342</v>
      </c>
      <c r="F101" s="15" t="s">
        <v>252</v>
      </c>
      <c r="G101" s="15" t="s">
        <v>324</v>
      </c>
      <c r="H101" s="30" t="s">
        <v>310</v>
      </c>
      <c r="I101" s="29" t="s">
        <v>457</v>
      </c>
      <c r="J101" s="18">
        <v>13696</v>
      </c>
      <c r="K101" s="18">
        <v>10509.1</v>
      </c>
      <c r="L101" s="18">
        <f t="shared" si="3"/>
        <v>76.73116238317758</v>
      </c>
    </row>
    <row r="102" spans="1:12" ht="46.5" customHeight="1">
      <c r="A102" s="15" t="s">
        <v>174</v>
      </c>
      <c r="B102" s="15" t="s">
        <v>307</v>
      </c>
      <c r="C102" s="15" t="s">
        <v>249</v>
      </c>
      <c r="D102" s="15" t="s">
        <v>255</v>
      </c>
      <c r="E102" s="15" t="s">
        <v>342</v>
      </c>
      <c r="F102" s="15" t="s">
        <v>252</v>
      </c>
      <c r="G102" s="15" t="s">
        <v>343</v>
      </c>
      <c r="H102" s="30" t="s">
        <v>310</v>
      </c>
      <c r="I102" s="29" t="s">
        <v>458</v>
      </c>
      <c r="J102" s="18">
        <v>1275</v>
      </c>
      <c r="K102" s="18">
        <v>1028</v>
      </c>
      <c r="L102" s="18">
        <f t="shared" si="3"/>
        <v>80.62745098039215</v>
      </c>
    </row>
    <row r="103" spans="1:12" ht="46.5" customHeight="1">
      <c r="A103" s="15" t="s">
        <v>174</v>
      </c>
      <c r="B103" s="15" t="s">
        <v>307</v>
      </c>
      <c r="C103" s="15" t="s">
        <v>249</v>
      </c>
      <c r="D103" s="15" t="s">
        <v>255</v>
      </c>
      <c r="E103" s="15" t="s">
        <v>342</v>
      </c>
      <c r="F103" s="15" t="s">
        <v>252</v>
      </c>
      <c r="G103" s="15" t="s">
        <v>56</v>
      </c>
      <c r="H103" s="30" t="s">
        <v>310</v>
      </c>
      <c r="I103" s="29" t="s">
        <v>159</v>
      </c>
      <c r="J103" s="18">
        <v>864.3</v>
      </c>
      <c r="K103" s="18"/>
      <c r="L103" s="18"/>
    </row>
    <row r="104" spans="1:12" ht="63">
      <c r="A104" s="15" t="s">
        <v>174</v>
      </c>
      <c r="B104" s="15" t="s">
        <v>307</v>
      </c>
      <c r="C104" s="15" t="s">
        <v>249</v>
      </c>
      <c r="D104" s="15" t="s">
        <v>255</v>
      </c>
      <c r="E104" s="15" t="s">
        <v>342</v>
      </c>
      <c r="F104" s="15" t="s">
        <v>252</v>
      </c>
      <c r="G104" s="15" t="s">
        <v>325</v>
      </c>
      <c r="H104" s="30" t="s">
        <v>310</v>
      </c>
      <c r="I104" s="17" t="s">
        <v>459</v>
      </c>
      <c r="J104" s="18">
        <v>261</v>
      </c>
      <c r="K104" s="18">
        <v>112.6</v>
      </c>
      <c r="L104" s="18">
        <f t="shared" si="3"/>
        <v>43.14176245210728</v>
      </c>
    </row>
    <row r="105" spans="1:12" ht="133.5" customHeight="1">
      <c r="A105" s="15" t="s">
        <v>174</v>
      </c>
      <c r="B105" s="15" t="s">
        <v>307</v>
      </c>
      <c r="C105" s="15" t="s">
        <v>249</v>
      </c>
      <c r="D105" s="15" t="s">
        <v>255</v>
      </c>
      <c r="E105" s="15" t="s">
        <v>342</v>
      </c>
      <c r="F105" s="15" t="s">
        <v>252</v>
      </c>
      <c r="G105" s="15" t="s">
        <v>327</v>
      </c>
      <c r="H105" s="30" t="s">
        <v>310</v>
      </c>
      <c r="I105" s="17" t="s">
        <v>460</v>
      </c>
      <c r="J105" s="18">
        <v>10</v>
      </c>
      <c r="K105" s="18"/>
      <c r="L105" s="18"/>
    </row>
    <row r="106" spans="1:12" ht="63">
      <c r="A106" s="15" t="s">
        <v>174</v>
      </c>
      <c r="B106" s="15" t="s">
        <v>307</v>
      </c>
      <c r="C106" s="15" t="s">
        <v>249</v>
      </c>
      <c r="D106" s="15" t="s">
        <v>255</v>
      </c>
      <c r="E106" s="15" t="s">
        <v>342</v>
      </c>
      <c r="F106" s="15" t="s">
        <v>252</v>
      </c>
      <c r="G106" s="15" t="s">
        <v>329</v>
      </c>
      <c r="H106" s="30" t="s">
        <v>310</v>
      </c>
      <c r="I106" s="31" t="s">
        <v>461</v>
      </c>
      <c r="J106" s="32">
        <v>290</v>
      </c>
      <c r="K106" s="32">
        <v>261</v>
      </c>
      <c r="L106" s="18">
        <f t="shared" si="3"/>
        <v>90</v>
      </c>
    </row>
    <row r="107" spans="1:12" ht="31.5">
      <c r="A107" s="15" t="s">
        <v>174</v>
      </c>
      <c r="B107" s="15" t="s">
        <v>307</v>
      </c>
      <c r="C107" s="15" t="s">
        <v>249</v>
      </c>
      <c r="D107" s="15" t="s">
        <v>255</v>
      </c>
      <c r="E107" s="15" t="s">
        <v>342</v>
      </c>
      <c r="F107" s="15" t="s">
        <v>252</v>
      </c>
      <c r="G107" s="15" t="s">
        <v>331</v>
      </c>
      <c r="H107" s="30" t="s">
        <v>310</v>
      </c>
      <c r="I107" s="42" t="s">
        <v>462</v>
      </c>
      <c r="J107" s="32">
        <v>3</v>
      </c>
      <c r="K107" s="32">
        <v>3</v>
      </c>
      <c r="L107" s="18">
        <f t="shared" si="3"/>
        <v>100</v>
      </c>
    </row>
    <row r="108" spans="1:12" ht="15.75">
      <c r="A108" s="15"/>
      <c r="B108" s="15"/>
      <c r="C108" s="15"/>
      <c r="D108" s="15"/>
      <c r="E108" s="15"/>
      <c r="F108" s="15"/>
      <c r="G108" s="15"/>
      <c r="H108" s="30"/>
      <c r="I108" s="42"/>
      <c r="J108" s="32"/>
      <c r="K108" s="32"/>
      <c r="L108" s="18"/>
    </row>
    <row r="109" spans="1:12" ht="78.75">
      <c r="A109" s="15" t="s">
        <v>174</v>
      </c>
      <c r="B109" s="15" t="s">
        <v>307</v>
      </c>
      <c r="C109" s="15" t="s">
        <v>249</v>
      </c>
      <c r="D109" s="15" t="s">
        <v>255</v>
      </c>
      <c r="E109" s="15" t="s">
        <v>342</v>
      </c>
      <c r="F109" s="15" t="s">
        <v>252</v>
      </c>
      <c r="G109" s="15" t="s">
        <v>344</v>
      </c>
      <c r="H109" s="30" t="s">
        <v>310</v>
      </c>
      <c r="I109" s="17" t="s">
        <v>463</v>
      </c>
      <c r="J109" s="18">
        <v>862.3</v>
      </c>
      <c r="K109" s="18">
        <v>352.6</v>
      </c>
      <c r="L109" s="18">
        <f t="shared" si="3"/>
        <v>40.890641308129425</v>
      </c>
    </row>
    <row r="110" spans="1:12" ht="47.25">
      <c r="A110" s="15" t="s">
        <v>174</v>
      </c>
      <c r="B110" s="15" t="s">
        <v>307</v>
      </c>
      <c r="C110" s="15" t="s">
        <v>249</v>
      </c>
      <c r="D110" s="15" t="s">
        <v>255</v>
      </c>
      <c r="E110" s="15" t="s">
        <v>342</v>
      </c>
      <c r="F110" s="15" t="s">
        <v>252</v>
      </c>
      <c r="G110" s="15" t="s">
        <v>345</v>
      </c>
      <c r="H110" s="30" t="s">
        <v>310</v>
      </c>
      <c r="I110" s="17" t="s">
        <v>464</v>
      </c>
      <c r="J110" s="18">
        <v>438</v>
      </c>
      <c r="K110" s="18">
        <v>405</v>
      </c>
      <c r="L110" s="18">
        <f t="shared" si="3"/>
        <v>92.46575342465754</v>
      </c>
    </row>
    <row r="111" spans="1:12" ht="66" customHeight="1">
      <c r="A111" s="15" t="s">
        <v>174</v>
      </c>
      <c r="B111" s="15" t="s">
        <v>307</v>
      </c>
      <c r="C111" s="15" t="s">
        <v>249</v>
      </c>
      <c r="D111" s="15" t="s">
        <v>255</v>
      </c>
      <c r="E111" s="15" t="s">
        <v>342</v>
      </c>
      <c r="F111" s="15" t="s">
        <v>252</v>
      </c>
      <c r="G111" s="15" t="s">
        <v>346</v>
      </c>
      <c r="H111" s="30" t="s">
        <v>310</v>
      </c>
      <c r="I111" s="17" t="s">
        <v>347</v>
      </c>
      <c r="J111" s="18">
        <v>24</v>
      </c>
      <c r="K111" s="18">
        <v>12</v>
      </c>
      <c r="L111" s="18">
        <f t="shared" si="3"/>
        <v>50</v>
      </c>
    </row>
    <row r="112" spans="1:12" ht="47.25">
      <c r="A112" s="15" t="s">
        <v>174</v>
      </c>
      <c r="B112" s="15" t="s">
        <v>307</v>
      </c>
      <c r="C112" s="15" t="s">
        <v>249</v>
      </c>
      <c r="D112" s="15" t="s">
        <v>255</v>
      </c>
      <c r="E112" s="15" t="s">
        <v>342</v>
      </c>
      <c r="F112" s="15" t="s">
        <v>252</v>
      </c>
      <c r="G112" s="15" t="s">
        <v>436</v>
      </c>
      <c r="H112" s="30" t="s">
        <v>310</v>
      </c>
      <c r="I112" s="28" t="s">
        <v>465</v>
      </c>
      <c r="J112" s="18">
        <v>529</v>
      </c>
      <c r="K112" s="18">
        <v>407.3</v>
      </c>
      <c r="L112" s="18">
        <f t="shared" si="3"/>
        <v>76.99432892249528</v>
      </c>
    </row>
    <row r="113" spans="1:12" ht="60.75" customHeight="1" hidden="1">
      <c r="A113" s="15" t="s">
        <v>174</v>
      </c>
      <c r="B113" s="15" t="s">
        <v>307</v>
      </c>
      <c r="C113" s="15" t="s">
        <v>249</v>
      </c>
      <c r="D113" s="15" t="s">
        <v>255</v>
      </c>
      <c r="E113" s="15" t="s">
        <v>342</v>
      </c>
      <c r="F113" s="15" t="s">
        <v>252</v>
      </c>
      <c r="G113" s="15" t="s">
        <v>348</v>
      </c>
      <c r="H113" s="30" t="s">
        <v>310</v>
      </c>
      <c r="I113" s="17" t="s">
        <v>466</v>
      </c>
      <c r="J113" s="18"/>
      <c r="K113" s="18"/>
      <c r="L113" s="18"/>
    </row>
    <row r="114" spans="1:12" ht="60.75" customHeight="1">
      <c r="A114" s="15" t="s">
        <v>174</v>
      </c>
      <c r="B114" s="15" t="s">
        <v>307</v>
      </c>
      <c r="C114" s="15" t="s">
        <v>249</v>
      </c>
      <c r="D114" s="15" t="s">
        <v>255</v>
      </c>
      <c r="E114" s="15" t="s">
        <v>342</v>
      </c>
      <c r="F114" s="15" t="s">
        <v>252</v>
      </c>
      <c r="G114" s="15" t="s">
        <v>437</v>
      </c>
      <c r="H114" s="30" t="s">
        <v>310</v>
      </c>
      <c r="I114" s="28" t="s">
        <v>60</v>
      </c>
      <c r="J114" s="41">
        <v>30</v>
      </c>
      <c r="K114" s="18"/>
      <c r="L114" s="18"/>
    </row>
    <row r="115" spans="1:12" ht="47.25">
      <c r="A115" s="15" t="s">
        <v>174</v>
      </c>
      <c r="B115" s="15" t="s">
        <v>307</v>
      </c>
      <c r="C115" s="15" t="s">
        <v>249</v>
      </c>
      <c r="D115" s="15" t="s">
        <v>255</v>
      </c>
      <c r="E115" s="15" t="s">
        <v>342</v>
      </c>
      <c r="F115" s="15" t="s">
        <v>252</v>
      </c>
      <c r="G115" s="15" t="s">
        <v>442</v>
      </c>
      <c r="H115" s="30" t="s">
        <v>310</v>
      </c>
      <c r="I115" s="43" t="s">
        <v>440</v>
      </c>
      <c r="J115" s="41">
        <v>59</v>
      </c>
      <c r="K115" s="18">
        <v>10.9</v>
      </c>
      <c r="L115" s="18">
        <f t="shared" si="3"/>
        <v>18.47457627118644</v>
      </c>
    </row>
    <row r="116" spans="1:12" ht="47.25">
      <c r="A116" s="15" t="s">
        <v>174</v>
      </c>
      <c r="B116" s="15" t="s">
        <v>307</v>
      </c>
      <c r="C116" s="15" t="s">
        <v>249</v>
      </c>
      <c r="D116" s="15" t="s">
        <v>255</v>
      </c>
      <c r="E116" s="15" t="s">
        <v>342</v>
      </c>
      <c r="F116" s="15" t="s">
        <v>252</v>
      </c>
      <c r="G116" s="15" t="s">
        <v>61</v>
      </c>
      <c r="H116" s="30" t="s">
        <v>310</v>
      </c>
      <c r="I116" s="43" t="s">
        <v>62</v>
      </c>
      <c r="J116" s="41">
        <v>0</v>
      </c>
      <c r="K116" s="18"/>
      <c r="L116" s="18"/>
    </row>
    <row r="117" spans="1:12" ht="63">
      <c r="A117" s="15" t="s">
        <v>174</v>
      </c>
      <c r="B117" s="15" t="s">
        <v>307</v>
      </c>
      <c r="C117" s="15" t="s">
        <v>249</v>
      </c>
      <c r="D117" s="15" t="s">
        <v>255</v>
      </c>
      <c r="E117" s="15" t="s">
        <v>342</v>
      </c>
      <c r="F117" s="15" t="s">
        <v>252</v>
      </c>
      <c r="G117" s="15" t="s">
        <v>443</v>
      </c>
      <c r="H117" s="30" t="s">
        <v>310</v>
      </c>
      <c r="I117" s="43" t="s">
        <v>441</v>
      </c>
      <c r="J117" s="41">
        <v>0</v>
      </c>
      <c r="K117" s="18"/>
      <c r="L117" s="18"/>
    </row>
    <row r="118" spans="1:12" ht="63" hidden="1">
      <c r="A118" s="15" t="s">
        <v>174</v>
      </c>
      <c r="B118" s="15" t="s">
        <v>307</v>
      </c>
      <c r="C118" s="15" t="s">
        <v>249</v>
      </c>
      <c r="D118" s="15" t="s">
        <v>255</v>
      </c>
      <c r="E118" s="15" t="s">
        <v>349</v>
      </c>
      <c r="F118" s="15" t="s">
        <v>252</v>
      </c>
      <c r="G118" s="15" t="s">
        <v>172</v>
      </c>
      <c r="H118" s="30" t="s">
        <v>310</v>
      </c>
      <c r="I118" s="28" t="s">
        <v>350</v>
      </c>
      <c r="J118" s="18"/>
      <c r="K118" s="18"/>
      <c r="L118" s="18" t="e">
        <f t="shared" si="3"/>
        <v>#DIV/0!</v>
      </c>
    </row>
    <row r="119" spans="1:12" ht="47.25" hidden="1">
      <c r="A119" s="15" t="s">
        <v>174</v>
      </c>
      <c r="B119" s="15" t="s">
        <v>307</v>
      </c>
      <c r="C119" s="15" t="s">
        <v>249</v>
      </c>
      <c r="D119" s="15" t="s">
        <v>255</v>
      </c>
      <c r="E119" s="15" t="s">
        <v>351</v>
      </c>
      <c r="F119" s="15" t="s">
        <v>252</v>
      </c>
      <c r="G119" s="15" t="s">
        <v>172</v>
      </c>
      <c r="H119" s="30" t="s">
        <v>310</v>
      </c>
      <c r="I119" s="17" t="s">
        <v>352</v>
      </c>
      <c r="J119" s="18"/>
      <c r="K119" s="18"/>
      <c r="L119" s="18" t="e">
        <f t="shared" si="3"/>
        <v>#DIV/0!</v>
      </c>
    </row>
    <row r="120" spans="1:12" ht="160.5" customHeight="1">
      <c r="A120" s="15" t="s">
        <v>174</v>
      </c>
      <c r="B120" s="15" t="s">
        <v>307</v>
      </c>
      <c r="C120" s="15" t="s">
        <v>249</v>
      </c>
      <c r="D120" s="15" t="s">
        <v>255</v>
      </c>
      <c r="E120" s="15" t="s">
        <v>351</v>
      </c>
      <c r="F120" s="15" t="s">
        <v>252</v>
      </c>
      <c r="G120" s="15" t="s">
        <v>314</v>
      </c>
      <c r="H120" s="30" t="s">
        <v>310</v>
      </c>
      <c r="I120" s="17" t="s">
        <v>63</v>
      </c>
      <c r="J120" s="18">
        <v>11289</v>
      </c>
      <c r="K120" s="18">
        <v>8400</v>
      </c>
      <c r="L120" s="18">
        <f t="shared" si="3"/>
        <v>74.40871644964125</v>
      </c>
    </row>
    <row r="121" spans="1:12" ht="94.5" customHeight="1" hidden="1">
      <c r="A121" s="15" t="s">
        <v>174</v>
      </c>
      <c r="B121" s="15" t="s">
        <v>307</v>
      </c>
      <c r="C121" s="15" t="s">
        <v>249</v>
      </c>
      <c r="D121" s="15" t="s">
        <v>255</v>
      </c>
      <c r="E121" s="15" t="s">
        <v>353</v>
      </c>
      <c r="F121" s="15" t="s">
        <v>252</v>
      </c>
      <c r="G121" s="15" t="s">
        <v>172</v>
      </c>
      <c r="H121" s="30" t="s">
        <v>310</v>
      </c>
      <c r="I121" s="17" t="s">
        <v>467</v>
      </c>
      <c r="J121" s="18"/>
      <c r="K121" s="18"/>
      <c r="L121" s="18" t="e">
        <f t="shared" si="3"/>
        <v>#DIV/0!</v>
      </c>
    </row>
    <row r="122" spans="1:12" ht="66" customHeight="1">
      <c r="A122" s="15" t="s">
        <v>174</v>
      </c>
      <c r="B122" s="15" t="s">
        <v>307</v>
      </c>
      <c r="C122" s="15" t="s">
        <v>249</v>
      </c>
      <c r="D122" s="15" t="s">
        <v>255</v>
      </c>
      <c r="E122" s="15" t="s">
        <v>284</v>
      </c>
      <c r="F122" s="15" t="s">
        <v>252</v>
      </c>
      <c r="G122" s="15" t="s">
        <v>314</v>
      </c>
      <c r="H122" s="30" t="s">
        <v>310</v>
      </c>
      <c r="I122" s="17" t="s">
        <v>65</v>
      </c>
      <c r="J122" s="18">
        <v>522.5</v>
      </c>
      <c r="K122" s="18">
        <v>427.9</v>
      </c>
      <c r="L122" s="18"/>
    </row>
    <row r="123" spans="1:12" ht="78" customHeight="1">
      <c r="A123" s="15" t="s">
        <v>174</v>
      </c>
      <c r="B123" s="15" t="s">
        <v>307</v>
      </c>
      <c r="C123" s="15" t="s">
        <v>249</v>
      </c>
      <c r="D123" s="15" t="s">
        <v>255</v>
      </c>
      <c r="E123" s="15" t="s">
        <v>284</v>
      </c>
      <c r="F123" s="15" t="s">
        <v>252</v>
      </c>
      <c r="G123" s="15" t="s">
        <v>324</v>
      </c>
      <c r="H123" s="30" t="s">
        <v>310</v>
      </c>
      <c r="I123" s="17" t="s">
        <v>66</v>
      </c>
      <c r="J123" s="18">
        <v>136.3</v>
      </c>
      <c r="K123" s="18">
        <v>92.9</v>
      </c>
      <c r="L123" s="18">
        <f t="shared" si="3"/>
        <v>68.1584739545121</v>
      </c>
    </row>
    <row r="124" spans="1:12" ht="81.75" customHeight="1">
      <c r="A124" s="15" t="s">
        <v>174</v>
      </c>
      <c r="B124" s="15" t="s">
        <v>307</v>
      </c>
      <c r="C124" s="15" t="s">
        <v>249</v>
      </c>
      <c r="D124" s="15" t="s">
        <v>255</v>
      </c>
      <c r="E124" s="15" t="s">
        <v>353</v>
      </c>
      <c r="F124" s="15" t="s">
        <v>252</v>
      </c>
      <c r="G124" s="15" t="s">
        <v>314</v>
      </c>
      <c r="H124" s="30" t="s">
        <v>310</v>
      </c>
      <c r="I124" s="17" t="s">
        <v>64</v>
      </c>
      <c r="J124" s="18">
        <v>63</v>
      </c>
      <c r="K124" s="18">
        <v>28.5</v>
      </c>
      <c r="L124" s="18">
        <f t="shared" si="3"/>
        <v>45.23809523809524</v>
      </c>
    </row>
    <row r="125" spans="1:12" ht="31.5" hidden="1">
      <c r="A125" s="15" t="s">
        <v>225</v>
      </c>
      <c r="B125" s="15" t="s">
        <v>307</v>
      </c>
      <c r="C125" s="15" t="s">
        <v>249</v>
      </c>
      <c r="D125" s="15" t="s">
        <v>255</v>
      </c>
      <c r="E125" s="15" t="s">
        <v>438</v>
      </c>
      <c r="F125" s="15" t="s">
        <v>252</v>
      </c>
      <c r="G125" s="15" t="s">
        <v>172</v>
      </c>
      <c r="H125" s="30" t="s">
        <v>310</v>
      </c>
      <c r="I125" s="24" t="s">
        <v>439</v>
      </c>
      <c r="J125" s="18"/>
      <c r="K125" s="18"/>
      <c r="L125" s="18" t="e">
        <f t="shared" si="3"/>
        <v>#DIV/0!</v>
      </c>
    </row>
    <row r="126" spans="1:12" ht="47.25" hidden="1">
      <c r="A126" s="15" t="s">
        <v>225</v>
      </c>
      <c r="B126" s="15" t="s">
        <v>307</v>
      </c>
      <c r="C126" s="15" t="s">
        <v>249</v>
      </c>
      <c r="D126" s="15" t="s">
        <v>255</v>
      </c>
      <c r="E126" s="15" t="s">
        <v>470</v>
      </c>
      <c r="F126" s="15" t="s">
        <v>252</v>
      </c>
      <c r="G126" s="15" t="s">
        <v>172</v>
      </c>
      <c r="H126" s="30" t="s">
        <v>310</v>
      </c>
      <c r="I126" s="24" t="s">
        <v>469</v>
      </c>
      <c r="J126" s="18"/>
      <c r="K126" s="18"/>
      <c r="L126" s="18" t="e">
        <f t="shared" si="3"/>
        <v>#DIV/0!</v>
      </c>
    </row>
    <row r="127" spans="1:12" s="49" customFormat="1" ht="15.75" customHeight="1" hidden="1">
      <c r="A127" s="22" t="s">
        <v>174</v>
      </c>
      <c r="B127" s="22" t="s">
        <v>307</v>
      </c>
      <c r="C127" s="22" t="s">
        <v>249</v>
      </c>
      <c r="D127" s="22" t="s">
        <v>354</v>
      </c>
      <c r="E127" s="22" t="s">
        <v>174</v>
      </c>
      <c r="F127" s="22" t="s">
        <v>244</v>
      </c>
      <c r="G127" s="22" t="s">
        <v>172</v>
      </c>
      <c r="H127" s="33" t="s">
        <v>310</v>
      </c>
      <c r="I127" s="34" t="s">
        <v>236</v>
      </c>
      <c r="J127" s="14">
        <f>SUM(J128:J132)</f>
        <v>0</v>
      </c>
      <c r="K127" s="14">
        <f>SUM(K128:K132)</f>
        <v>0</v>
      </c>
      <c r="L127" s="14" t="e">
        <f t="shared" si="3"/>
        <v>#DIV/0!</v>
      </c>
    </row>
    <row r="128" spans="1:12" ht="63" hidden="1">
      <c r="A128" s="15" t="s">
        <v>174</v>
      </c>
      <c r="B128" s="15" t="s">
        <v>307</v>
      </c>
      <c r="C128" s="15" t="s">
        <v>249</v>
      </c>
      <c r="D128" s="15" t="s">
        <v>354</v>
      </c>
      <c r="E128" s="15" t="s">
        <v>355</v>
      </c>
      <c r="F128" s="15" t="s">
        <v>252</v>
      </c>
      <c r="G128" s="15" t="s">
        <v>314</v>
      </c>
      <c r="H128" s="30" t="s">
        <v>310</v>
      </c>
      <c r="I128" s="17" t="s">
        <v>211</v>
      </c>
      <c r="J128" s="18">
        <v>0</v>
      </c>
      <c r="K128" s="18"/>
      <c r="L128" s="18"/>
    </row>
    <row r="129" spans="1:12" ht="48" customHeight="1" hidden="1">
      <c r="A129" s="15" t="s">
        <v>174</v>
      </c>
      <c r="B129" s="15" t="s">
        <v>307</v>
      </c>
      <c r="C129" s="15" t="s">
        <v>249</v>
      </c>
      <c r="D129" s="15" t="s">
        <v>354</v>
      </c>
      <c r="E129" s="15" t="s">
        <v>271</v>
      </c>
      <c r="F129" s="15" t="s">
        <v>252</v>
      </c>
      <c r="G129" s="15" t="s">
        <v>172</v>
      </c>
      <c r="H129" s="30" t="s">
        <v>310</v>
      </c>
      <c r="I129" s="17" t="s">
        <v>356</v>
      </c>
      <c r="J129" s="18"/>
      <c r="K129" s="18"/>
      <c r="L129" s="18" t="e">
        <f>K129/J129*100</f>
        <v>#DIV/0!</v>
      </c>
    </row>
    <row r="130" spans="1:12" ht="47.25" hidden="1">
      <c r="A130" s="15" t="s">
        <v>174</v>
      </c>
      <c r="B130" s="15" t="s">
        <v>307</v>
      </c>
      <c r="C130" s="15" t="s">
        <v>249</v>
      </c>
      <c r="D130" s="15" t="s">
        <v>354</v>
      </c>
      <c r="E130" s="15" t="s">
        <v>271</v>
      </c>
      <c r="F130" s="15" t="s">
        <v>252</v>
      </c>
      <c r="G130" s="15" t="s">
        <v>314</v>
      </c>
      <c r="H130" s="30" t="s">
        <v>310</v>
      </c>
      <c r="I130" s="29" t="s">
        <v>357</v>
      </c>
      <c r="J130" s="18"/>
      <c r="K130" s="18"/>
      <c r="L130" s="18"/>
    </row>
    <row r="131" spans="1:12" ht="31.5" hidden="1">
      <c r="A131" s="15" t="s">
        <v>174</v>
      </c>
      <c r="B131" s="15" t="s">
        <v>307</v>
      </c>
      <c r="C131" s="15" t="s">
        <v>249</v>
      </c>
      <c r="D131" s="15" t="s">
        <v>354</v>
      </c>
      <c r="E131" s="15" t="s">
        <v>323</v>
      </c>
      <c r="F131" s="15" t="s">
        <v>252</v>
      </c>
      <c r="G131" s="15" t="s">
        <v>314</v>
      </c>
      <c r="H131" s="30" t="s">
        <v>310</v>
      </c>
      <c r="I131" s="44" t="s">
        <v>468</v>
      </c>
      <c r="J131" s="50"/>
      <c r="K131" s="18"/>
      <c r="L131" s="18" t="e">
        <f>K131/J131*100</f>
        <v>#DIV/0!</v>
      </c>
    </row>
    <row r="132" spans="1:12" ht="78.75" hidden="1">
      <c r="A132" s="15" t="s">
        <v>174</v>
      </c>
      <c r="B132" s="15" t="s">
        <v>307</v>
      </c>
      <c r="C132" s="15" t="s">
        <v>249</v>
      </c>
      <c r="D132" s="15" t="s">
        <v>354</v>
      </c>
      <c r="E132" s="15" t="s">
        <v>323</v>
      </c>
      <c r="F132" s="15" t="s">
        <v>252</v>
      </c>
      <c r="G132" s="15" t="s">
        <v>343</v>
      </c>
      <c r="H132" s="30" t="s">
        <v>310</v>
      </c>
      <c r="I132" s="44" t="s">
        <v>488</v>
      </c>
      <c r="J132" s="50"/>
      <c r="K132" s="18"/>
      <c r="L132" s="18" t="e">
        <f>K132/J132*100</f>
        <v>#DIV/0!</v>
      </c>
    </row>
    <row r="133" spans="1:11" s="49" customFormat="1" ht="31.5" hidden="1">
      <c r="A133" s="22" t="s">
        <v>225</v>
      </c>
      <c r="B133" s="22" t="s">
        <v>307</v>
      </c>
      <c r="C133" s="22" t="s">
        <v>444</v>
      </c>
      <c r="D133" s="22" t="s">
        <v>244</v>
      </c>
      <c r="E133" s="22" t="s">
        <v>174</v>
      </c>
      <c r="F133" s="22" t="s">
        <v>244</v>
      </c>
      <c r="G133" s="22" t="s">
        <v>172</v>
      </c>
      <c r="H133" s="23" t="s">
        <v>310</v>
      </c>
      <c r="I133" s="34" t="s">
        <v>445</v>
      </c>
      <c r="J133" s="14"/>
      <c r="K133" s="49">
        <f>K134</f>
        <v>0</v>
      </c>
    </row>
    <row r="134" spans="1:10" ht="47.25" hidden="1">
      <c r="A134" s="15" t="s">
        <v>225</v>
      </c>
      <c r="B134" s="15" t="s">
        <v>307</v>
      </c>
      <c r="C134" s="15" t="s">
        <v>444</v>
      </c>
      <c r="D134" s="15" t="s">
        <v>252</v>
      </c>
      <c r="E134" s="15" t="s">
        <v>174</v>
      </c>
      <c r="F134" s="15" t="s">
        <v>252</v>
      </c>
      <c r="G134" s="15" t="s">
        <v>172</v>
      </c>
      <c r="H134" s="16" t="s">
        <v>310</v>
      </c>
      <c r="I134" s="28" t="s">
        <v>446</v>
      </c>
      <c r="J134" s="18"/>
    </row>
    <row r="135" spans="1:12" ht="24" customHeight="1">
      <c r="A135" s="22" t="s">
        <v>174</v>
      </c>
      <c r="B135" s="22" t="s">
        <v>307</v>
      </c>
      <c r="C135" s="22" t="s">
        <v>249</v>
      </c>
      <c r="D135" s="22" t="s">
        <v>354</v>
      </c>
      <c r="E135" s="22" t="s">
        <v>174</v>
      </c>
      <c r="F135" s="22" t="s">
        <v>244</v>
      </c>
      <c r="G135" s="22" t="s">
        <v>172</v>
      </c>
      <c r="H135" s="33" t="s">
        <v>310</v>
      </c>
      <c r="I135" s="134" t="s">
        <v>236</v>
      </c>
      <c r="J135" s="135">
        <v>14616.9</v>
      </c>
      <c r="K135" s="135">
        <v>8850.7</v>
      </c>
      <c r="L135" s="14"/>
    </row>
    <row r="136" spans="1:12" ht="57" customHeight="1">
      <c r="A136" s="15" t="s">
        <v>174</v>
      </c>
      <c r="B136" s="15" t="s">
        <v>307</v>
      </c>
      <c r="C136" s="15" t="s">
        <v>249</v>
      </c>
      <c r="D136" s="15" t="s">
        <v>354</v>
      </c>
      <c r="E136" s="15" t="s">
        <v>269</v>
      </c>
      <c r="F136" s="15" t="s">
        <v>244</v>
      </c>
      <c r="G136" s="15" t="s">
        <v>172</v>
      </c>
      <c r="H136" s="30" t="s">
        <v>310</v>
      </c>
      <c r="I136" s="44" t="s">
        <v>160</v>
      </c>
      <c r="J136" s="45">
        <v>1424</v>
      </c>
      <c r="K136" s="45">
        <v>1424</v>
      </c>
      <c r="L136" s="14"/>
    </row>
    <row r="137" spans="1:12" ht="24" customHeight="1" hidden="1">
      <c r="A137" s="15" t="s">
        <v>174</v>
      </c>
      <c r="B137" s="15" t="s">
        <v>307</v>
      </c>
      <c r="C137" s="15" t="s">
        <v>249</v>
      </c>
      <c r="D137" s="15" t="s">
        <v>354</v>
      </c>
      <c r="E137" s="15" t="s">
        <v>174</v>
      </c>
      <c r="F137" s="15" t="s">
        <v>244</v>
      </c>
      <c r="G137" s="15" t="s">
        <v>172</v>
      </c>
      <c r="H137" s="30" t="s">
        <v>310</v>
      </c>
      <c r="I137" s="44" t="s">
        <v>236</v>
      </c>
      <c r="J137" s="45">
        <v>6074</v>
      </c>
      <c r="K137" s="18">
        <v>4650</v>
      </c>
      <c r="L137" s="14"/>
    </row>
    <row r="138" spans="1:12" ht="24" customHeight="1" hidden="1">
      <c r="A138" s="15" t="s">
        <v>174</v>
      </c>
      <c r="B138" s="15" t="s">
        <v>307</v>
      </c>
      <c r="C138" s="15" t="s">
        <v>249</v>
      </c>
      <c r="D138" s="15" t="s">
        <v>354</v>
      </c>
      <c r="E138" s="15" t="s">
        <v>174</v>
      </c>
      <c r="F138" s="15" t="s">
        <v>244</v>
      </c>
      <c r="G138" s="15" t="s">
        <v>172</v>
      </c>
      <c r="H138" s="30" t="s">
        <v>310</v>
      </c>
      <c r="I138" s="44" t="s">
        <v>236</v>
      </c>
      <c r="J138" s="45">
        <v>6074</v>
      </c>
      <c r="K138" s="18">
        <v>4650</v>
      </c>
      <c r="L138" s="14"/>
    </row>
    <row r="139" spans="1:12" ht="42.75" customHeight="1">
      <c r="A139" s="15" t="s">
        <v>174</v>
      </c>
      <c r="B139" s="15" t="s">
        <v>307</v>
      </c>
      <c r="C139" s="15" t="s">
        <v>249</v>
      </c>
      <c r="D139" s="15" t="s">
        <v>354</v>
      </c>
      <c r="E139" s="15" t="s">
        <v>161</v>
      </c>
      <c r="F139" s="15" t="s">
        <v>244</v>
      </c>
      <c r="G139" s="15" t="s">
        <v>172</v>
      </c>
      <c r="H139" s="30" t="s">
        <v>310</v>
      </c>
      <c r="I139" s="44" t="s">
        <v>162</v>
      </c>
      <c r="J139" s="45">
        <v>10542.9</v>
      </c>
      <c r="K139" s="45">
        <v>4776.7</v>
      </c>
      <c r="L139" s="14"/>
    </row>
    <row r="140" spans="1:12" ht="45" customHeight="1">
      <c r="A140" s="15" t="s">
        <v>174</v>
      </c>
      <c r="B140" s="15" t="s">
        <v>307</v>
      </c>
      <c r="C140" s="15" t="s">
        <v>249</v>
      </c>
      <c r="D140" s="15" t="s">
        <v>354</v>
      </c>
      <c r="E140" s="15" t="s">
        <v>163</v>
      </c>
      <c r="F140" s="15" t="s">
        <v>244</v>
      </c>
      <c r="G140" s="15" t="s">
        <v>172</v>
      </c>
      <c r="H140" s="30" t="s">
        <v>310</v>
      </c>
      <c r="I140" s="44" t="s">
        <v>164</v>
      </c>
      <c r="J140" s="45">
        <v>100</v>
      </c>
      <c r="K140" s="45">
        <v>100</v>
      </c>
      <c r="L140" s="14"/>
    </row>
    <row r="141" spans="1:12" ht="23.25" customHeight="1">
      <c r="A141" s="15" t="s">
        <v>174</v>
      </c>
      <c r="B141" s="15" t="s">
        <v>307</v>
      </c>
      <c r="C141" s="15" t="s">
        <v>249</v>
      </c>
      <c r="D141" s="15" t="s">
        <v>354</v>
      </c>
      <c r="E141" s="15" t="s">
        <v>323</v>
      </c>
      <c r="F141" s="15" t="s">
        <v>244</v>
      </c>
      <c r="G141" s="15" t="s">
        <v>172</v>
      </c>
      <c r="H141" s="30" t="s">
        <v>310</v>
      </c>
      <c r="I141" s="44" t="s">
        <v>165</v>
      </c>
      <c r="J141" s="45">
        <v>2550</v>
      </c>
      <c r="K141" s="45">
        <v>2550</v>
      </c>
      <c r="L141" s="14"/>
    </row>
    <row r="142" spans="8:12" ht="15.75">
      <c r="H142" s="12"/>
      <c r="I142" s="35" t="s">
        <v>358</v>
      </c>
      <c r="J142" s="14">
        <f>J8+J62</f>
        <v>378226</v>
      </c>
      <c r="K142" s="14">
        <f>K8+K62</f>
        <v>280888.4</v>
      </c>
      <c r="L142" s="14">
        <f>K142/J142*100</f>
        <v>74.26469888373617</v>
      </c>
    </row>
    <row r="143" spans="8:10" ht="15.75">
      <c r="H143" s="36"/>
      <c r="I143" s="45"/>
      <c r="J143" s="45"/>
    </row>
    <row r="144" spans="8:10" ht="15.75">
      <c r="H144" s="36"/>
      <c r="I144" s="45"/>
      <c r="J144" s="45"/>
    </row>
    <row r="145" spans="8:10" ht="15.75">
      <c r="H145" s="36"/>
      <c r="I145" s="45"/>
      <c r="J145" s="45"/>
    </row>
    <row r="146" spans="8:10" ht="15.75">
      <c r="H146" s="36"/>
      <c r="I146" s="45"/>
      <c r="J146" s="45"/>
    </row>
    <row r="147" spans="8:10" ht="15.75">
      <c r="H147" s="36"/>
      <c r="I147" s="45"/>
      <c r="J147" s="45"/>
    </row>
    <row r="148" spans="8:10" ht="15.75">
      <c r="H148" s="36"/>
      <c r="I148" s="45"/>
      <c r="J148" s="45"/>
    </row>
    <row r="149" spans="8:10" ht="15.75">
      <c r="H149" s="36"/>
      <c r="I149" s="45"/>
      <c r="J149" s="45"/>
    </row>
    <row r="150" spans="8:10" ht="15.75">
      <c r="H150" s="36"/>
      <c r="I150" s="45"/>
      <c r="J150" s="45"/>
    </row>
    <row r="151" spans="8:10" ht="15.75">
      <c r="H151" s="36"/>
      <c r="I151" s="45"/>
      <c r="J151" s="45"/>
    </row>
    <row r="152" spans="8:10" ht="15.75">
      <c r="H152" s="36"/>
      <c r="I152" s="45"/>
      <c r="J152" s="45"/>
    </row>
    <row r="153" spans="8:10" ht="15.75">
      <c r="H153" s="36"/>
      <c r="I153" s="45"/>
      <c r="J153" s="45"/>
    </row>
    <row r="154" spans="8:10" ht="15.75">
      <c r="H154" s="36"/>
      <c r="I154" s="45"/>
      <c r="J154" s="45"/>
    </row>
    <row r="155" spans="8:10" ht="15.75">
      <c r="H155" s="36"/>
      <c r="I155" s="45"/>
      <c r="J155" s="45"/>
    </row>
    <row r="156" spans="8:10" ht="15.75">
      <c r="H156" s="36"/>
      <c r="I156" s="45"/>
      <c r="J156" s="45"/>
    </row>
    <row r="157" spans="8:10" ht="15.75">
      <c r="H157" s="36"/>
      <c r="I157" s="45"/>
      <c r="J157" s="45"/>
    </row>
    <row r="158" spans="8:10" ht="15.75">
      <c r="H158" s="36"/>
      <c r="I158" s="45"/>
      <c r="J158" s="45"/>
    </row>
    <row r="159" spans="8:10" ht="15.75">
      <c r="H159" s="36"/>
      <c r="I159" s="45"/>
      <c r="J159" s="45"/>
    </row>
    <row r="160" spans="8:10" ht="15.75">
      <c r="H160" s="36"/>
      <c r="I160" s="45"/>
      <c r="J160" s="45"/>
    </row>
    <row r="161" spans="8:10" ht="15.75">
      <c r="H161" s="36"/>
      <c r="I161" s="45"/>
      <c r="J161" s="45"/>
    </row>
    <row r="162" spans="8:10" ht="15.75">
      <c r="H162" s="36"/>
      <c r="I162" s="45"/>
      <c r="J162" s="45"/>
    </row>
    <row r="163" spans="8:10" ht="15.75">
      <c r="H163" s="36"/>
      <c r="I163" s="45"/>
      <c r="J163" s="45"/>
    </row>
    <row r="164" spans="8:10" ht="15.75">
      <c r="H164" s="36"/>
      <c r="I164" s="45"/>
      <c r="J164" s="45"/>
    </row>
    <row r="165" spans="8:10" ht="15.75">
      <c r="H165" s="36"/>
      <c r="I165" s="45"/>
      <c r="J165" s="45"/>
    </row>
    <row r="166" spans="8:10" ht="15.75">
      <c r="H166" s="36"/>
      <c r="I166" s="45"/>
      <c r="J166" s="45"/>
    </row>
    <row r="167" spans="8:10" ht="15.75">
      <c r="H167" s="36"/>
      <c r="I167" s="45"/>
      <c r="J167" s="45"/>
    </row>
    <row r="168" spans="8:10" ht="15.75">
      <c r="H168" s="36"/>
      <c r="I168" s="45"/>
      <c r="J168" s="45"/>
    </row>
    <row r="169" spans="8:10" ht="15.75">
      <c r="H169" s="36"/>
      <c r="I169" s="45"/>
      <c r="J169" s="45"/>
    </row>
    <row r="170" spans="8:10" ht="15.75">
      <c r="H170" s="36"/>
      <c r="I170" s="45"/>
      <c r="J170" s="45"/>
    </row>
    <row r="171" spans="8:10" ht="15.75">
      <c r="H171" s="36"/>
      <c r="I171" s="45"/>
      <c r="J171" s="45"/>
    </row>
    <row r="172" spans="8:10" ht="15.75">
      <c r="H172" s="36"/>
      <c r="I172" s="45"/>
      <c r="J172" s="45"/>
    </row>
    <row r="173" spans="8:10" ht="15.75">
      <c r="H173" s="36"/>
      <c r="I173" s="45"/>
      <c r="J173" s="45"/>
    </row>
    <row r="174" spans="8:10" ht="15.75">
      <c r="H174" s="36"/>
      <c r="I174" s="45"/>
      <c r="J174" s="45"/>
    </row>
    <row r="175" spans="8:10" ht="15.75">
      <c r="H175" s="36"/>
      <c r="I175" s="45"/>
      <c r="J175" s="45"/>
    </row>
    <row r="176" spans="8:10" ht="15.75">
      <c r="H176" s="36"/>
      <c r="I176" s="45"/>
      <c r="J176" s="45"/>
    </row>
    <row r="177" spans="8:10" ht="15.75">
      <c r="H177" s="36"/>
      <c r="I177" s="45"/>
      <c r="J177" s="45"/>
    </row>
    <row r="178" spans="8:10" ht="15.75">
      <c r="H178" s="36"/>
      <c r="I178" s="45"/>
      <c r="J178" s="45"/>
    </row>
    <row r="179" spans="8:10" ht="15.75">
      <c r="H179" s="36"/>
      <c r="I179" s="45"/>
      <c r="J179" s="45"/>
    </row>
    <row r="180" spans="8:10" ht="15.75">
      <c r="H180" s="36"/>
      <c r="I180" s="45"/>
      <c r="J180" s="45"/>
    </row>
    <row r="181" spans="8:10" ht="15.75">
      <c r="H181" s="36"/>
      <c r="I181" s="45"/>
      <c r="J181" s="45"/>
    </row>
    <row r="182" spans="8:10" ht="15.75">
      <c r="H182" s="36"/>
      <c r="I182" s="45"/>
      <c r="J182" s="45"/>
    </row>
    <row r="183" spans="8:10" ht="15.75">
      <c r="H183" s="36"/>
      <c r="I183" s="45"/>
      <c r="J183" s="45"/>
    </row>
    <row r="184" spans="8:10" ht="15.75">
      <c r="H184" s="36"/>
      <c r="I184" s="45"/>
      <c r="J184" s="45"/>
    </row>
    <row r="185" spans="8:10" ht="15.75">
      <c r="H185" s="36"/>
      <c r="I185" s="45"/>
      <c r="J185" s="45"/>
    </row>
    <row r="186" spans="8:10" ht="15.75">
      <c r="H186" s="36"/>
      <c r="I186" s="45"/>
      <c r="J186" s="45"/>
    </row>
    <row r="187" spans="8:10" ht="15.75">
      <c r="H187" s="36"/>
      <c r="I187" s="45"/>
      <c r="J187" s="45"/>
    </row>
    <row r="188" spans="8:10" ht="15.75">
      <c r="H188" s="36"/>
      <c r="I188" s="45"/>
      <c r="J188" s="45"/>
    </row>
    <row r="189" spans="8:10" ht="15.75">
      <c r="H189" s="36"/>
      <c r="I189" s="45"/>
      <c r="J189" s="45"/>
    </row>
    <row r="190" spans="8:10" ht="15.75">
      <c r="H190" s="36"/>
      <c r="I190" s="45"/>
      <c r="J190" s="45"/>
    </row>
    <row r="191" spans="8:10" ht="15.75">
      <c r="H191" s="36"/>
      <c r="I191" s="45"/>
      <c r="J191" s="45"/>
    </row>
    <row r="192" spans="8:10" ht="15.75">
      <c r="H192" s="36"/>
      <c r="I192" s="45"/>
      <c r="J192" s="45"/>
    </row>
    <row r="193" spans="8:10" ht="15.75">
      <c r="H193" s="36"/>
      <c r="I193" s="45"/>
      <c r="J193" s="45"/>
    </row>
    <row r="194" spans="8:10" ht="15.75">
      <c r="H194" s="36"/>
      <c r="I194" s="45"/>
      <c r="J194" s="45"/>
    </row>
    <row r="195" spans="8:10" ht="15.75">
      <c r="H195" s="36"/>
      <c r="I195" s="45"/>
      <c r="J195" s="45"/>
    </row>
    <row r="196" spans="8:10" ht="15.75">
      <c r="H196" s="36"/>
      <c r="I196" s="45"/>
      <c r="J196" s="45"/>
    </row>
    <row r="197" spans="8:10" ht="15.75">
      <c r="H197" s="36"/>
      <c r="I197" s="45"/>
      <c r="J197" s="45"/>
    </row>
    <row r="198" spans="8:10" ht="15.75">
      <c r="H198" s="36"/>
      <c r="I198" s="45"/>
      <c r="J198" s="45"/>
    </row>
    <row r="199" spans="8:10" ht="15.75">
      <c r="H199" s="36"/>
      <c r="I199" s="45"/>
      <c r="J199" s="45"/>
    </row>
    <row r="200" spans="8:10" ht="15.75">
      <c r="H200" s="36"/>
      <c r="I200" s="45"/>
      <c r="J200" s="45"/>
    </row>
    <row r="201" spans="8:10" ht="15.75">
      <c r="H201" s="36"/>
      <c r="I201" s="45"/>
      <c r="J201" s="45"/>
    </row>
    <row r="202" spans="8:10" ht="15.75">
      <c r="H202" s="36"/>
      <c r="I202" s="45"/>
      <c r="J202" s="45"/>
    </row>
    <row r="203" spans="8:10" ht="15.75">
      <c r="H203" s="36"/>
      <c r="I203" s="45"/>
      <c r="J203" s="45"/>
    </row>
    <row r="204" spans="8:10" ht="15.75">
      <c r="H204" s="36"/>
      <c r="I204" s="45"/>
      <c r="J204" s="45"/>
    </row>
    <row r="205" spans="8:10" ht="15.75">
      <c r="H205" s="36"/>
      <c r="I205" s="45"/>
      <c r="J205" s="45"/>
    </row>
    <row r="206" spans="8:10" ht="15.75">
      <c r="H206" s="36"/>
      <c r="I206" s="45"/>
      <c r="J206" s="45"/>
    </row>
    <row r="207" spans="8:10" ht="15.75">
      <c r="H207" s="36"/>
      <c r="I207" s="45"/>
      <c r="J207" s="45"/>
    </row>
    <row r="208" spans="8:10" ht="15.75">
      <c r="H208" s="36"/>
      <c r="I208" s="45"/>
      <c r="J208" s="45"/>
    </row>
    <row r="209" spans="8:10" ht="15.75">
      <c r="H209" s="36"/>
      <c r="I209" s="45"/>
      <c r="J209" s="45"/>
    </row>
    <row r="210" spans="8:10" ht="15.75">
      <c r="H210" s="36"/>
      <c r="I210" s="45"/>
      <c r="J210" s="45"/>
    </row>
    <row r="211" spans="8:10" ht="15.75">
      <c r="H211" s="36"/>
      <c r="I211" s="45"/>
      <c r="J211" s="45"/>
    </row>
    <row r="212" spans="8:10" ht="15.75">
      <c r="H212" s="36"/>
      <c r="I212" s="45"/>
      <c r="J212" s="45"/>
    </row>
    <row r="213" spans="8:10" ht="15.75">
      <c r="H213" s="36"/>
      <c r="I213" s="45"/>
      <c r="J213" s="45"/>
    </row>
    <row r="214" spans="8:10" ht="15.75">
      <c r="H214" s="36"/>
      <c r="I214" s="45"/>
      <c r="J214" s="45"/>
    </row>
    <row r="215" spans="8:10" ht="15.75">
      <c r="H215" s="36"/>
      <c r="I215" s="45"/>
      <c r="J215" s="45"/>
    </row>
    <row r="216" spans="8:10" ht="15.75">
      <c r="H216" s="36"/>
      <c r="I216" s="45"/>
      <c r="J216" s="45"/>
    </row>
    <row r="217" spans="8:10" ht="15.75">
      <c r="H217" s="36"/>
      <c r="I217" s="45"/>
      <c r="J217" s="45"/>
    </row>
    <row r="218" spans="8:10" ht="15.75">
      <c r="H218" s="36"/>
      <c r="I218" s="45"/>
      <c r="J218" s="45"/>
    </row>
    <row r="219" spans="8:10" ht="15.75">
      <c r="H219" s="36"/>
      <c r="I219" s="45"/>
      <c r="J219" s="45"/>
    </row>
    <row r="220" spans="8:10" ht="15.75">
      <c r="H220" s="36"/>
      <c r="I220" s="45"/>
      <c r="J220" s="45"/>
    </row>
    <row r="221" spans="8:10" ht="15.75">
      <c r="H221" s="36"/>
      <c r="I221" s="45"/>
      <c r="J221" s="45"/>
    </row>
    <row r="222" spans="8:10" ht="15.75">
      <c r="H222" s="36"/>
      <c r="I222" s="45"/>
      <c r="J222" s="45"/>
    </row>
    <row r="223" spans="8:10" ht="15.75">
      <c r="H223" s="36"/>
      <c r="I223" s="45"/>
      <c r="J223" s="45"/>
    </row>
    <row r="224" spans="8:10" ht="15.75">
      <c r="H224" s="36"/>
      <c r="I224" s="45"/>
      <c r="J224" s="45"/>
    </row>
    <row r="225" spans="8:10" ht="15.75">
      <c r="H225" s="36"/>
      <c r="I225" s="45"/>
      <c r="J225" s="45"/>
    </row>
    <row r="226" spans="8:10" ht="15.75">
      <c r="H226" s="36"/>
      <c r="I226" s="45"/>
      <c r="J226" s="45"/>
    </row>
    <row r="227" spans="8:10" ht="15.75">
      <c r="H227" s="36"/>
      <c r="I227" s="45"/>
      <c r="J227" s="45"/>
    </row>
    <row r="228" spans="8:10" ht="15.75">
      <c r="H228" s="36"/>
      <c r="I228" s="45"/>
      <c r="J228" s="45"/>
    </row>
    <row r="229" spans="8:10" ht="15.75">
      <c r="H229" s="36"/>
      <c r="I229" s="45"/>
      <c r="J229" s="45"/>
    </row>
    <row r="230" spans="8:10" ht="15.75">
      <c r="H230" s="36"/>
      <c r="I230" s="45"/>
      <c r="J230" s="45"/>
    </row>
    <row r="231" spans="8:10" ht="15.75">
      <c r="H231" s="36"/>
      <c r="I231" s="45"/>
      <c r="J231" s="45"/>
    </row>
    <row r="232" spans="8:10" ht="15.75">
      <c r="H232" s="36"/>
      <c r="I232" s="45"/>
      <c r="J232" s="45"/>
    </row>
    <row r="233" spans="8:10" ht="15.75">
      <c r="H233" s="36"/>
      <c r="I233" s="45"/>
      <c r="J233" s="45"/>
    </row>
    <row r="234" spans="8:10" ht="15.75">
      <c r="H234" s="36"/>
      <c r="I234" s="45"/>
      <c r="J234" s="45"/>
    </row>
    <row r="235" spans="8:10" ht="15.75">
      <c r="H235" s="36"/>
      <c r="I235" s="45"/>
      <c r="J235" s="45"/>
    </row>
    <row r="236" spans="8:10" ht="15.75">
      <c r="H236" s="36"/>
      <c r="I236" s="45"/>
      <c r="J236" s="45"/>
    </row>
    <row r="237" spans="8:10" ht="15.75">
      <c r="H237" s="36"/>
      <c r="I237" s="45"/>
      <c r="J237" s="45"/>
    </row>
    <row r="238" spans="8:10" ht="15.75">
      <c r="H238" s="36"/>
      <c r="I238" s="45"/>
      <c r="J238" s="45"/>
    </row>
    <row r="239" spans="8:10" ht="15.75">
      <c r="H239" s="36"/>
      <c r="I239" s="45"/>
      <c r="J239" s="45"/>
    </row>
    <row r="240" spans="8:10" ht="15.75">
      <c r="H240" s="36"/>
      <c r="I240" s="45"/>
      <c r="J240" s="45"/>
    </row>
    <row r="241" spans="8:10" ht="15.75">
      <c r="H241" s="36"/>
      <c r="I241" s="45"/>
      <c r="J241" s="45"/>
    </row>
    <row r="242" spans="8:10" ht="15.75">
      <c r="H242" s="36"/>
      <c r="I242" s="45"/>
      <c r="J242" s="45"/>
    </row>
    <row r="243" spans="8:10" ht="15.75">
      <c r="H243" s="36"/>
      <c r="I243" s="45"/>
      <c r="J243" s="45"/>
    </row>
    <row r="244" spans="8:10" ht="15.75">
      <c r="H244" s="36"/>
      <c r="I244" s="45"/>
      <c r="J244" s="45"/>
    </row>
    <row r="245" spans="8:10" ht="15.75">
      <c r="H245" s="36"/>
      <c r="I245" s="45"/>
      <c r="J245" s="45"/>
    </row>
    <row r="246" spans="8:10" ht="15.75">
      <c r="H246" s="36"/>
      <c r="I246" s="45"/>
      <c r="J246" s="45"/>
    </row>
    <row r="247" spans="8:10" ht="15.75">
      <c r="H247" s="36"/>
      <c r="I247" s="45"/>
      <c r="J247" s="45"/>
    </row>
    <row r="248" spans="8:10" ht="15.75">
      <c r="H248" s="36"/>
      <c r="I248" s="45"/>
      <c r="J248" s="45"/>
    </row>
    <row r="249" spans="8:10" ht="15.75">
      <c r="H249" s="36"/>
      <c r="I249" s="45"/>
      <c r="J249" s="45"/>
    </row>
    <row r="250" spans="8:10" ht="15.75">
      <c r="H250" s="36"/>
      <c r="I250" s="45"/>
      <c r="J250" s="45"/>
    </row>
    <row r="251" spans="8:10" ht="15.75">
      <c r="H251" s="36"/>
      <c r="I251" s="45"/>
      <c r="J251" s="45"/>
    </row>
    <row r="252" spans="8:10" ht="15.75">
      <c r="H252" s="36"/>
      <c r="I252" s="45"/>
      <c r="J252" s="45"/>
    </row>
    <row r="253" spans="8:10" ht="15.75">
      <c r="H253" s="36"/>
      <c r="I253" s="45"/>
      <c r="J253" s="45"/>
    </row>
    <row r="254" spans="8:10" ht="15.75">
      <c r="H254" s="36"/>
      <c r="I254" s="45"/>
      <c r="J254" s="45"/>
    </row>
    <row r="255" spans="8:10" ht="15.75">
      <c r="H255" s="36"/>
      <c r="I255" s="45"/>
      <c r="J255" s="45"/>
    </row>
    <row r="256" spans="8:10" ht="15.75">
      <c r="H256" s="36"/>
      <c r="I256" s="45"/>
      <c r="J256" s="45"/>
    </row>
    <row r="257" spans="8:10" ht="15.75">
      <c r="H257" s="36"/>
      <c r="I257" s="45"/>
      <c r="J257" s="45"/>
    </row>
    <row r="258" spans="8:10" ht="15.75">
      <c r="H258" s="36"/>
      <c r="I258" s="45"/>
      <c r="J258" s="45"/>
    </row>
    <row r="259" spans="8:10" ht="15.75">
      <c r="H259" s="36"/>
      <c r="I259" s="45"/>
      <c r="J259" s="45"/>
    </row>
    <row r="260" spans="8:10" ht="15.75">
      <c r="H260" s="36"/>
      <c r="I260" s="45"/>
      <c r="J260" s="45"/>
    </row>
    <row r="261" spans="8:10" ht="15.75">
      <c r="H261" s="36"/>
      <c r="I261" s="45"/>
      <c r="J261" s="45"/>
    </row>
    <row r="262" spans="8:10" ht="15.75">
      <c r="H262" s="36"/>
      <c r="I262" s="45"/>
      <c r="J262" s="45"/>
    </row>
    <row r="263" spans="8:10" ht="15.75">
      <c r="H263" s="36"/>
      <c r="I263" s="45"/>
      <c r="J263" s="45"/>
    </row>
    <row r="264" spans="8:10" ht="15.75">
      <c r="H264" s="36"/>
      <c r="I264" s="45"/>
      <c r="J264" s="45"/>
    </row>
    <row r="265" spans="8:10" ht="15.75">
      <c r="H265" s="36"/>
      <c r="I265" s="45"/>
      <c r="J265" s="45"/>
    </row>
    <row r="266" spans="8:10" ht="15.75">
      <c r="H266" s="36"/>
      <c r="I266" s="45"/>
      <c r="J266" s="45"/>
    </row>
    <row r="267" spans="8:10" ht="15.75">
      <c r="H267" s="36"/>
      <c r="I267" s="45"/>
      <c r="J267" s="45"/>
    </row>
    <row r="268" spans="8:10" ht="15.75">
      <c r="H268" s="36"/>
      <c r="I268" s="45"/>
      <c r="J268" s="45"/>
    </row>
    <row r="269" spans="8:10" ht="15.75">
      <c r="H269" s="36"/>
      <c r="I269" s="45"/>
      <c r="J269" s="45"/>
    </row>
    <row r="270" spans="8:10" ht="15.75">
      <c r="H270" s="36"/>
      <c r="I270" s="45"/>
      <c r="J270" s="45"/>
    </row>
    <row r="271" spans="8:10" ht="15.75">
      <c r="H271" s="36"/>
      <c r="I271" s="45"/>
      <c r="J271" s="45"/>
    </row>
    <row r="272" spans="8:10" ht="15.75">
      <c r="H272" s="36"/>
      <c r="I272" s="45"/>
      <c r="J272" s="45"/>
    </row>
    <row r="273" spans="8:10" ht="15.75">
      <c r="H273" s="36"/>
      <c r="I273" s="45"/>
      <c r="J273" s="45"/>
    </row>
    <row r="274" spans="8:10" ht="15.75">
      <c r="H274" s="36"/>
      <c r="I274" s="45"/>
      <c r="J274" s="45"/>
    </row>
    <row r="275" spans="8:10" ht="15.75">
      <c r="H275" s="36"/>
      <c r="I275" s="45"/>
      <c r="J275" s="45"/>
    </row>
    <row r="276" spans="8:10" ht="15.75">
      <c r="H276" s="36"/>
      <c r="I276" s="45"/>
      <c r="J276" s="45"/>
    </row>
    <row r="277" spans="8:10" ht="15.75">
      <c r="H277" s="36"/>
      <c r="I277" s="45"/>
      <c r="J277" s="45"/>
    </row>
    <row r="278" spans="8:10" ht="15.75">
      <c r="H278" s="36"/>
      <c r="I278" s="45"/>
      <c r="J278" s="45"/>
    </row>
    <row r="279" spans="8:10" ht="15.75">
      <c r="H279" s="36"/>
      <c r="I279" s="45"/>
      <c r="J279" s="45"/>
    </row>
    <row r="280" spans="8:10" ht="15.75">
      <c r="H280" s="36"/>
      <c r="I280" s="45"/>
      <c r="J280" s="45"/>
    </row>
    <row r="281" spans="8:10" ht="15.75">
      <c r="H281" s="36"/>
      <c r="I281" s="45"/>
      <c r="J281" s="45"/>
    </row>
    <row r="282" spans="8:10" ht="15.75">
      <c r="H282" s="36"/>
      <c r="I282" s="45"/>
      <c r="J282" s="45"/>
    </row>
    <row r="283" spans="8:10" ht="15.75">
      <c r="H283" s="36"/>
      <c r="I283" s="45"/>
      <c r="J283" s="45"/>
    </row>
    <row r="284" spans="8:10" ht="15.75">
      <c r="H284" s="36"/>
      <c r="I284" s="45"/>
      <c r="J284" s="45"/>
    </row>
    <row r="285" spans="8:10" ht="15.75">
      <c r="H285" s="36"/>
      <c r="I285" s="45"/>
      <c r="J285" s="45"/>
    </row>
    <row r="286" spans="8:10" ht="15.75">
      <c r="H286" s="36"/>
      <c r="I286" s="45"/>
      <c r="J286" s="45"/>
    </row>
    <row r="287" spans="8:10" ht="15.75">
      <c r="H287" s="36"/>
      <c r="I287" s="45"/>
      <c r="J287" s="45"/>
    </row>
    <row r="288" spans="8:10" ht="15.75">
      <c r="H288" s="36"/>
      <c r="I288" s="45"/>
      <c r="J288" s="45"/>
    </row>
    <row r="289" spans="8:10" ht="15.75">
      <c r="H289" s="36"/>
      <c r="I289" s="45"/>
      <c r="J289" s="45"/>
    </row>
    <row r="290" spans="8:10" ht="15.75">
      <c r="H290" s="36"/>
      <c r="I290" s="45"/>
      <c r="J290" s="45"/>
    </row>
    <row r="291" spans="8:10" ht="15.75">
      <c r="H291" s="36"/>
      <c r="I291" s="45"/>
      <c r="J291" s="45"/>
    </row>
    <row r="292" spans="8:10" ht="15.75">
      <c r="H292" s="36"/>
      <c r="I292" s="45"/>
      <c r="J292" s="45"/>
    </row>
    <row r="293" spans="8:10" ht="15.75">
      <c r="H293" s="36"/>
      <c r="I293" s="45"/>
      <c r="J293" s="45"/>
    </row>
    <row r="294" spans="8:10" ht="15.75">
      <c r="H294" s="36"/>
      <c r="I294" s="45"/>
      <c r="J294" s="45"/>
    </row>
    <row r="295" spans="8:10" ht="15.75">
      <c r="H295" s="36"/>
      <c r="I295" s="45"/>
      <c r="J295" s="45"/>
    </row>
    <row r="296" spans="8:10" ht="15.75">
      <c r="H296" s="36"/>
      <c r="I296" s="45"/>
      <c r="J296" s="45"/>
    </row>
    <row r="297" spans="8:10" ht="15.75">
      <c r="H297" s="36"/>
      <c r="I297" s="45"/>
      <c r="J297" s="45"/>
    </row>
    <row r="298" spans="8:10" ht="15.75">
      <c r="H298" s="36"/>
      <c r="I298" s="45"/>
      <c r="J298" s="45"/>
    </row>
    <row r="299" spans="8:10" ht="15.75">
      <c r="H299" s="36"/>
      <c r="I299" s="45"/>
      <c r="J299" s="45"/>
    </row>
    <row r="300" spans="8:10" ht="15.75">
      <c r="H300" s="36"/>
      <c r="I300" s="45"/>
      <c r="J300" s="45"/>
    </row>
    <row r="301" spans="8:10" ht="15.75">
      <c r="H301" s="36"/>
      <c r="I301" s="45"/>
      <c r="J301" s="45"/>
    </row>
    <row r="302" spans="8:10" ht="15.75">
      <c r="H302" s="36"/>
      <c r="I302" s="45"/>
      <c r="J302" s="45"/>
    </row>
    <row r="303" spans="8:10" ht="15.75">
      <c r="H303" s="36"/>
      <c r="I303" s="45"/>
      <c r="J303" s="45"/>
    </row>
    <row r="304" spans="8:10" ht="15.75">
      <c r="H304" s="36"/>
      <c r="I304" s="45"/>
      <c r="J304" s="45"/>
    </row>
    <row r="305" spans="8:10" ht="15.75">
      <c r="H305" s="36"/>
      <c r="I305" s="45"/>
      <c r="J305" s="45"/>
    </row>
    <row r="306" spans="8:10" ht="15.75">
      <c r="H306" s="36"/>
      <c r="I306" s="45"/>
      <c r="J306" s="45"/>
    </row>
    <row r="307" spans="8:10" ht="15.75">
      <c r="H307" s="36"/>
      <c r="I307" s="45"/>
      <c r="J307" s="45"/>
    </row>
    <row r="308" spans="8:10" ht="15.75">
      <c r="H308" s="36"/>
      <c r="I308" s="45"/>
      <c r="J308" s="45"/>
    </row>
    <row r="309" spans="8:10" ht="15.75">
      <c r="H309" s="36"/>
      <c r="I309" s="45"/>
      <c r="J309" s="45"/>
    </row>
    <row r="310" spans="8:10" ht="15.75">
      <c r="H310" s="36"/>
      <c r="I310" s="45"/>
      <c r="J310" s="45"/>
    </row>
    <row r="311" spans="8:10" ht="15.75">
      <c r="H311" s="36"/>
      <c r="I311" s="45"/>
      <c r="J311" s="45"/>
    </row>
    <row r="312" spans="8:10" ht="15.75">
      <c r="H312" s="36"/>
      <c r="I312" s="45"/>
      <c r="J312" s="45"/>
    </row>
    <row r="313" spans="8:10" ht="15.75">
      <c r="H313" s="36"/>
      <c r="I313" s="45"/>
      <c r="J313" s="45"/>
    </row>
    <row r="314" spans="8:10" ht="15.75">
      <c r="H314" s="36"/>
      <c r="I314" s="45"/>
      <c r="J314" s="45"/>
    </row>
    <row r="315" spans="8:10" ht="15.75">
      <c r="H315" s="36"/>
      <c r="I315" s="45"/>
      <c r="J315" s="45"/>
    </row>
    <row r="316" spans="8:10" ht="15.75">
      <c r="H316" s="36"/>
      <c r="I316" s="45"/>
      <c r="J316" s="45"/>
    </row>
    <row r="317" spans="8:10" ht="15.75">
      <c r="H317" s="36"/>
      <c r="I317" s="45"/>
      <c r="J317" s="45"/>
    </row>
    <row r="318" spans="8:10" ht="15.75">
      <c r="H318" s="36"/>
      <c r="I318" s="45"/>
      <c r="J318" s="45"/>
    </row>
    <row r="319" spans="8:10" ht="15.75">
      <c r="H319" s="36"/>
      <c r="I319" s="45"/>
      <c r="J319" s="45"/>
    </row>
    <row r="320" spans="8:10" ht="15.75">
      <c r="H320" s="36"/>
      <c r="I320" s="45"/>
      <c r="J320" s="45"/>
    </row>
    <row r="321" spans="8:10" ht="15.75">
      <c r="H321" s="36"/>
      <c r="I321" s="45"/>
      <c r="J321" s="45"/>
    </row>
    <row r="322" spans="8:10" ht="15.75">
      <c r="H322" s="36"/>
      <c r="I322" s="45"/>
      <c r="J322" s="45"/>
    </row>
    <row r="323" spans="8:10" ht="15.75">
      <c r="H323" s="36"/>
      <c r="I323" s="45"/>
      <c r="J323" s="45"/>
    </row>
    <row r="324" spans="8:10" ht="15.75">
      <c r="H324" s="36"/>
      <c r="I324" s="45"/>
      <c r="J324" s="45"/>
    </row>
    <row r="325" spans="8:10" ht="15.75">
      <c r="H325" s="36"/>
      <c r="I325" s="45"/>
      <c r="J325" s="45"/>
    </row>
    <row r="326" spans="8:10" ht="15.75">
      <c r="H326" s="36"/>
      <c r="I326" s="45"/>
      <c r="J326" s="45"/>
    </row>
    <row r="327" spans="8:10" ht="15.75">
      <c r="H327" s="36"/>
      <c r="I327" s="45"/>
      <c r="J327" s="45"/>
    </row>
    <row r="328" spans="8:10" ht="15.75">
      <c r="H328" s="36"/>
      <c r="I328" s="45"/>
      <c r="J328" s="45"/>
    </row>
    <row r="329" spans="8:10" ht="15.75">
      <c r="H329" s="36"/>
      <c r="I329" s="45"/>
      <c r="J329" s="45"/>
    </row>
    <row r="330" spans="8:10" ht="15.75">
      <c r="H330" s="36"/>
      <c r="I330" s="45"/>
      <c r="J330" s="45"/>
    </row>
    <row r="331" spans="8:10" ht="15.75">
      <c r="H331" s="36"/>
      <c r="I331" s="45"/>
      <c r="J331" s="45"/>
    </row>
    <row r="332" spans="8:10" ht="15.75">
      <c r="H332" s="36"/>
      <c r="I332" s="45"/>
      <c r="J332" s="45"/>
    </row>
    <row r="333" spans="8:10" ht="15.75">
      <c r="H333" s="36"/>
      <c r="I333" s="45"/>
      <c r="J333" s="45"/>
    </row>
    <row r="334" spans="8:10" ht="15.75">
      <c r="H334" s="36"/>
      <c r="I334" s="45"/>
      <c r="J334" s="45"/>
    </row>
    <row r="335" spans="8:10" ht="15.75">
      <c r="H335" s="36"/>
      <c r="I335" s="45"/>
      <c r="J335" s="45"/>
    </row>
    <row r="336" spans="8:10" ht="15.75">
      <c r="H336" s="36"/>
      <c r="I336" s="45"/>
      <c r="J336" s="45"/>
    </row>
    <row r="337" spans="8:10" ht="15.75">
      <c r="H337" s="36"/>
      <c r="I337" s="45"/>
      <c r="J337" s="45"/>
    </row>
    <row r="338" spans="8:10" ht="15.75">
      <c r="H338" s="36"/>
      <c r="I338" s="45"/>
      <c r="J338" s="45"/>
    </row>
    <row r="339" spans="8:10" ht="15.75">
      <c r="H339" s="36"/>
      <c r="I339" s="45"/>
      <c r="J339" s="45"/>
    </row>
    <row r="340" spans="8:10" ht="15.75">
      <c r="H340" s="36"/>
      <c r="I340" s="45"/>
      <c r="J340" s="45"/>
    </row>
    <row r="341" spans="8:10" ht="15.75">
      <c r="H341" s="36"/>
      <c r="I341" s="45"/>
      <c r="J341" s="45"/>
    </row>
    <row r="342" spans="8:10" ht="15.75">
      <c r="H342" s="36"/>
      <c r="I342" s="45"/>
      <c r="J342" s="45"/>
    </row>
    <row r="343" spans="8:10" ht="15.75">
      <c r="H343" s="36"/>
      <c r="I343" s="45"/>
      <c r="J343" s="45"/>
    </row>
    <row r="344" spans="8:10" ht="15.75">
      <c r="H344" s="36"/>
      <c r="I344" s="45"/>
      <c r="J344" s="45"/>
    </row>
    <row r="345" spans="8:10" ht="15.75">
      <c r="H345" s="36"/>
      <c r="I345" s="45"/>
      <c r="J345" s="45"/>
    </row>
    <row r="346" spans="8:10" ht="15.75">
      <c r="H346" s="36"/>
      <c r="I346" s="45"/>
      <c r="J346" s="45"/>
    </row>
    <row r="347" spans="8:10" ht="15.75">
      <c r="H347" s="36"/>
      <c r="I347" s="45"/>
      <c r="J347" s="45"/>
    </row>
    <row r="348" spans="8:10" ht="15.75">
      <c r="H348" s="36"/>
      <c r="I348" s="45"/>
      <c r="J348" s="45"/>
    </row>
    <row r="349" spans="8:10" ht="15.75">
      <c r="H349" s="36"/>
      <c r="I349" s="45"/>
      <c r="J349" s="45"/>
    </row>
    <row r="350" spans="8:10" ht="15.75">
      <c r="H350" s="36"/>
      <c r="I350" s="45"/>
      <c r="J350" s="45"/>
    </row>
    <row r="351" spans="8:10" ht="15.75">
      <c r="H351" s="36"/>
      <c r="I351" s="45"/>
      <c r="J351" s="45"/>
    </row>
    <row r="352" spans="8:10" ht="15.75">
      <c r="H352" s="36"/>
      <c r="I352" s="45"/>
      <c r="J352" s="45"/>
    </row>
    <row r="353" spans="8:10" ht="15.75">
      <c r="H353" s="36"/>
      <c r="I353" s="45"/>
      <c r="J353" s="45"/>
    </row>
    <row r="354" spans="8:10" ht="15.75">
      <c r="H354" s="36"/>
      <c r="I354" s="45"/>
      <c r="J354" s="45"/>
    </row>
    <row r="355" spans="8:10" ht="15.75">
      <c r="H355" s="36"/>
      <c r="I355" s="45"/>
      <c r="J355" s="45"/>
    </row>
    <row r="356" spans="8:10" ht="15.75">
      <c r="H356" s="36"/>
      <c r="I356" s="45"/>
      <c r="J356" s="45"/>
    </row>
    <row r="357" spans="8:10" ht="15.75">
      <c r="H357" s="36"/>
      <c r="I357" s="45"/>
      <c r="J357" s="45"/>
    </row>
    <row r="358" spans="8:10" ht="15.75">
      <c r="H358" s="36"/>
      <c r="I358" s="45"/>
      <c r="J358" s="45"/>
    </row>
    <row r="359" spans="8:10" ht="15.75">
      <c r="H359" s="36"/>
      <c r="I359" s="45"/>
      <c r="J359" s="45"/>
    </row>
    <row r="360" spans="8:10" ht="15.75">
      <c r="H360" s="36"/>
      <c r="I360" s="45"/>
      <c r="J360" s="45"/>
    </row>
    <row r="361" spans="8:10" ht="15.75">
      <c r="H361" s="36"/>
      <c r="I361" s="45"/>
      <c r="J361" s="45"/>
    </row>
    <row r="362" spans="8:10" ht="15.75">
      <c r="H362" s="36"/>
      <c r="I362" s="45"/>
      <c r="J362" s="45"/>
    </row>
    <row r="363" spans="8:10" ht="15.75">
      <c r="H363" s="36"/>
      <c r="I363" s="45"/>
      <c r="J363" s="45"/>
    </row>
    <row r="364" spans="8:10" ht="15.75">
      <c r="H364" s="36"/>
      <c r="I364" s="45"/>
      <c r="J364" s="45"/>
    </row>
    <row r="365" spans="8:10" ht="15.75">
      <c r="H365" s="36"/>
      <c r="I365" s="45"/>
      <c r="J365" s="45"/>
    </row>
    <row r="366" spans="8:10" ht="15.75">
      <c r="H366" s="36"/>
      <c r="I366" s="45"/>
      <c r="J366" s="45"/>
    </row>
    <row r="367" spans="8:10" ht="15.75">
      <c r="H367" s="36"/>
      <c r="I367" s="45"/>
      <c r="J367" s="45"/>
    </row>
    <row r="368" spans="8:10" ht="15.75">
      <c r="H368" s="36"/>
      <c r="I368" s="45"/>
      <c r="J368" s="45"/>
    </row>
    <row r="369" spans="8:10" ht="15.75">
      <c r="H369" s="36"/>
      <c r="I369" s="45"/>
      <c r="J369" s="45"/>
    </row>
    <row r="370" spans="8:10" ht="15.75">
      <c r="H370" s="36"/>
      <c r="I370" s="45"/>
      <c r="J370" s="45"/>
    </row>
    <row r="371" spans="8:10" ht="15.75">
      <c r="H371" s="36"/>
      <c r="I371" s="45"/>
      <c r="J371" s="45"/>
    </row>
    <row r="372" spans="8:10" ht="15.75">
      <c r="H372" s="36"/>
      <c r="I372" s="45"/>
      <c r="J372" s="45"/>
    </row>
    <row r="373" spans="8:10" ht="15.75">
      <c r="H373" s="36"/>
      <c r="I373" s="45"/>
      <c r="J373" s="45"/>
    </row>
    <row r="374" spans="8:10" ht="15.75">
      <c r="H374" s="36"/>
      <c r="I374" s="45"/>
      <c r="J374" s="45"/>
    </row>
    <row r="375" spans="8:10" ht="15.75">
      <c r="H375" s="36"/>
      <c r="I375" s="45"/>
      <c r="J375" s="45"/>
    </row>
    <row r="376" spans="8:10" ht="15.75">
      <c r="H376" s="36"/>
      <c r="I376" s="45"/>
      <c r="J376" s="45"/>
    </row>
    <row r="377" spans="8:10" ht="15.75">
      <c r="H377" s="36"/>
      <c r="I377" s="45"/>
      <c r="J377" s="45"/>
    </row>
    <row r="378" spans="8:10" ht="15.75">
      <c r="H378" s="36"/>
      <c r="I378" s="45"/>
      <c r="J378" s="45"/>
    </row>
    <row r="379" spans="8:10" ht="15.75">
      <c r="H379" s="36"/>
      <c r="I379" s="45"/>
      <c r="J379" s="45"/>
    </row>
    <row r="380" spans="8:10" ht="15.75">
      <c r="H380" s="36"/>
      <c r="I380" s="45"/>
      <c r="J380" s="45"/>
    </row>
    <row r="381" spans="8:10" ht="15.75">
      <c r="H381" s="36"/>
      <c r="I381" s="45"/>
      <c r="J381" s="45"/>
    </row>
    <row r="382" spans="8:10" ht="15.75">
      <c r="H382" s="36"/>
      <c r="I382" s="45"/>
      <c r="J382" s="45"/>
    </row>
    <row r="383" spans="8:10" ht="15.75">
      <c r="H383" s="36"/>
      <c r="I383" s="45"/>
      <c r="J383" s="45"/>
    </row>
    <row r="384" spans="8:10" ht="15.75">
      <c r="H384" s="36"/>
      <c r="I384" s="45"/>
      <c r="J384" s="45"/>
    </row>
    <row r="385" spans="8:10" ht="15.75">
      <c r="H385" s="36"/>
      <c r="I385" s="45"/>
      <c r="J385" s="45"/>
    </row>
    <row r="386" spans="8:10" ht="15.75">
      <c r="H386" s="36"/>
      <c r="I386" s="45"/>
      <c r="J386" s="45"/>
    </row>
    <row r="387" spans="8:10" ht="15.75">
      <c r="H387" s="36"/>
      <c r="I387" s="45"/>
      <c r="J387" s="45"/>
    </row>
    <row r="388" spans="8:10" ht="15.75">
      <c r="H388" s="36"/>
      <c r="I388" s="45"/>
      <c r="J388" s="45"/>
    </row>
    <row r="389" spans="8:10" ht="15.75">
      <c r="H389" s="36"/>
      <c r="I389" s="45"/>
      <c r="J389" s="45"/>
    </row>
    <row r="390" spans="8:10" ht="15.75">
      <c r="H390" s="36"/>
      <c r="I390" s="45"/>
      <c r="J390" s="45"/>
    </row>
    <row r="391" spans="8:10" ht="15.75">
      <c r="H391" s="36"/>
      <c r="I391" s="45"/>
      <c r="J391" s="45"/>
    </row>
    <row r="392" spans="8:10" ht="15.75">
      <c r="H392" s="36"/>
      <c r="I392" s="45"/>
      <c r="J392" s="45"/>
    </row>
    <row r="393" spans="8:10" ht="15.75">
      <c r="H393" s="36"/>
      <c r="I393" s="45"/>
      <c r="J393" s="45"/>
    </row>
    <row r="394" spans="8:10" ht="15.75">
      <c r="H394" s="36"/>
      <c r="I394" s="45"/>
      <c r="J394" s="45"/>
    </row>
    <row r="395" spans="8:10" ht="15.75">
      <c r="H395" s="36"/>
      <c r="I395" s="45"/>
      <c r="J395" s="45"/>
    </row>
    <row r="396" spans="8:10" ht="15.75">
      <c r="H396" s="36"/>
      <c r="I396" s="45"/>
      <c r="J396" s="45"/>
    </row>
    <row r="397" spans="8:10" ht="15.75">
      <c r="H397" s="36"/>
      <c r="I397" s="45"/>
      <c r="J397" s="45"/>
    </row>
    <row r="398" spans="8:10" ht="15.75">
      <c r="H398" s="36"/>
      <c r="I398" s="45"/>
      <c r="J398" s="45"/>
    </row>
    <row r="399" spans="8:10" ht="15.75">
      <c r="H399" s="36"/>
      <c r="I399" s="45"/>
      <c r="J399" s="45"/>
    </row>
    <row r="400" spans="8:10" ht="15.75">
      <c r="H400" s="36"/>
      <c r="I400" s="45"/>
      <c r="J400" s="45"/>
    </row>
    <row r="401" spans="8:10" ht="15.75">
      <c r="H401" s="36"/>
      <c r="I401" s="45"/>
      <c r="J401" s="45"/>
    </row>
    <row r="402" spans="8:10" ht="15.75">
      <c r="H402" s="36"/>
      <c r="I402" s="45"/>
      <c r="J402" s="45"/>
    </row>
    <row r="403" spans="8:10" ht="15.75">
      <c r="H403" s="36"/>
      <c r="I403" s="45"/>
      <c r="J403" s="45"/>
    </row>
    <row r="404" spans="8:10" ht="15.75">
      <c r="H404" s="36"/>
      <c r="I404" s="45"/>
      <c r="J404" s="45"/>
    </row>
    <row r="405" spans="8:10" ht="15.75">
      <c r="H405" s="36"/>
      <c r="I405" s="45"/>
      <c r="J405" s="45"/>
    </row>
    <row r="406" spans="8:10" ht="15.75">
      <c r="H406" s="36"/>
      <c r="I406" s="45"/>
      <c r="J406" s="45"/>
    </row>
    <row r="407" spans="8:10" ht="15.75">
      <c r="H407" s="36"/>
      <c r="I407" s="45"/>
      <c r="J407" s="45"/>
    </row>
    <row r="408" spans="8:10" ht="15.75">
      <c r="H408" s="36"/>
      <c r="I408" s="45"/>
      <c r="J408" s="45"/>
    </row>
    <row r="409" spans="8:10" ht="15.75">
      <c r="H409" s="36"/>
      <c r="I409" s="45"/>
      <c r="J409" s="45"/>
    </row>
    <row r="410" spans="8:10" ht="15.75">
      <c r="H410" s="36"/>
      <c r="I410" s="45"/>
      <c r="J410" s="45"/>
    </row>
    <row r="411" spans="8:10" ht="15.75">
      <c r="H411" s="36"/>
      <c r="I411" s="45"/>
      <c r="J411" s="45"/>
    </row>
    <row r="412" spans="8:10" ht="15.75">
      <c r="H412" s="36"/>
      <c r="I412" s="45"/>
      <c r="J412" s="45"/>
    </row>
    <row r="413" spans="8:10" ht="15.75">
      <c r="H413" s="36"/>
      <c r="I413" s="45"/>
      <c r="J413" s="45"/>
    </row>
    <row r="414" spans="8:10" ht="15.75">
      <c r="H414" s="36"/>
      <c r="I414" s="45"/>
      <c r="J414" s="45"/>
    </row>
    <row r="415" spans="8:10" ht="15.75">
      <c r="H415" s="36"/>
      <c r="I415" s="45"/>
      <c r="J415" s="45"/>
    </row>
    <row r="416" spans="8:10" ht="15.75">
      <c r="H416" s="36"/>
      <c r="I416" s="45"/>
      <c r="J416" s="45"/>
    </row>
    <row r="417" spans="8:10" ht="15.75">
      <c r="H417" s="36"/>
      <c r="I417" s="45"/>
      <c r="J417" s="45"/>
    </row>
    <row r="418" spans="8:10" ht="15.75">
      <c r="H418" s="36"/>
      <c r="I418" s="45"/>
      <c r="J418" s="45"/>
    </row>
    <row r="419" spans="8:10" ht="15.75">
      <c r="H419" s="36"/>
      <c r="I419" s="45"/>
      <c r="J419" s="45"/>
    </row>
    <row r="420" spans="8:10" ht="15.75">
      <c r="H420" s="36"/>
      <c r="I420" s="45"/>
      <c r="J420" s="45"/>
    </row>
    <row r="421" spans="8:10" ht="15.75">
      <c r="H421" s="36"/>
      <c r="I421" s="45"/>
      <c r="J421" s="45"/>
    </row>
    <row r="422" spans="8:10" ht="15.75">
      <c r="H422" s="36"/>
      <c r="I422" s="45"/>
      <c r="J422" s="45"/>
    </row>
    <row r="423" spans="8:10" ht="15.75">
      <c r="H423" s="36"/>
      <c r="I423" s="45"/>
      <c r="J423" s="45"/>
    </row>
    <row r="424" spans="8:10" ht="15.75">
      <c r="H424" s="36"/>
      <c r="I424" s="45"/>
      <c r="J424" s="45"/>
    </row>
    <row r="425" spans="8:10" ht="15.75">
      <c r="H425" s="36"/>
      <c r="I425" s="45"/>
      <c r="J425" s="45"/>
    </row>
    <row r="426" spans="8:10" ht="15.75">
      <c r="H426" s="36"/>
      <c r="I426" s="45"/>
      <c r="J426" s="45"/>
    </row>
    <row r="427" spans="8:10" ht="15.75">
      <c r="H427" s="36"/>
      <c r="I427" s="45"/>
      <c r="J427" s="45"/>
    </row>
    <row r="428" spans="8:10" ht="15.75">
      <c r="H428" s="36"/>
      <c r="I428" s="45"/>
      <c r="J428" s="45"/>
    </row>
    <row r="429" spans="8:10" ht="15.75">
      <c r="H429" s="36"/>
      <c r="I429" s="45"/>
      <c r="J429" s="45"/>
    </row>
    <row r="430" spans="8:10" ht="15.75">
      <c r="H430" s="36"/>
      <c r="I430" s="45"/>
      <c r="J430" s="45"/>
    </row>
    <row r="431" spans="8:10" ht="15.75">
      <c r="H431" s="36"/>
      <c r="I431" s="45"/>
      <c r="J431" s="45"/>
    </row>
    <row r="432" spans="8:10" ht="15.75">
      <c r="H432" s="36"/>
      <c r="I432" s="45"/>
      <c r="J432" s="45"/>
    </row>
    <row r="433" spans="8:10" ht="15.75">
      <c r="H433" s="36"/>
      <c r="I433" s="45"/>
      <c r="J433" s="45"/>
    </row>
    <row r="434" spans="8:10" ht="15.75">
      <c r="H434" s="36"/>
      <c r="I434" s="45"/>
      <c r="J434" s="45"/>
    </row>
    <row r="435" spans="8:10" ht="15.75">
      <c r="H435" s="36"/>
      <c r="I435" s="45"/>
      <c r="J435" s="45"/>
    </row>
    <row r="436" spans="8:10" ht="15.75">
      <c r="H436" s="36"/>
      <c r="I436" s="45"/>
      <c r="J436" s="45"/>
    </row>
    <row r="437" spans="8:10" ht="15.75">
      <c r="H437" s="36"/>
      <c r="I437" s="45"/>
      <c r="J437" s="45"/>
    </row>
    <row r="438" spans="8:10" ht="15.75">
      <c r="H438" s="36"/>
      <c r="I438" s="45"/>
      <c r="J438" s="45"/>
    </row>
    <row r="439" spans="8:10" ht="15.75">
      <c r="H439" s="36"/>
      <c r="I439" s="45"/>
      <c r="J439" s="45"/>
    </row>
    <row r="440" spans="8:10" ht="15.75">
      <c r="H440" s="36"/>
      <c r="I440" s="45"/>
      <c r="J440" s="45"/>
    </row>
    <row r="441" spans="8:10" ht="15.75">
      <c r="H441" s="36"/>
      <c r="I441" s="45"/>
      <c r="J441" s="45"/>
    </row>
    <row r="442" spans="8:10" ht="15.75">
      <c r="H442" s="36"/>
      <c r="I442" s="45"/>
      <c r="J442" s="45"/>
    </row>
    <row r="443" spans="8:10" ht="15.75">
      <c r="H443" s="36"/>
      <c r="I443" s="45"/>
      <c r="J443" s="45"/>
    </row>
    <row r="444" spans="8:10" ht="15.75">
      <c r="H444" s="36"/>
      <c r="I444" s="45"/>
      <c r="J444" s="45"/>
    </row>
    <row r="445" spans="8:10" ht="15.75">
      <c r="H445" s="36"/>
      <c r="I445" s="45"/>
      <c r="J445" s="45"/>
    </row>
    <row r="446" spans="8:10" ht="15.75">
      <c r="H446" s="36"/>
      <c r="I446" s="45"/>
      <c r="J446" s="45"/>
    </row>
    <row r="447" spans="8:10" ht="15.75">
      <c r="H447" s="36"/>
      <c r="I447" s="45"/>
      <c r="J447" s="45"/>
    </row>
    <row r="448" spans="8:10" ht="15.75">
      <c r="H448" s="36"/>
      <c r="I448" s="45"/>
      <c r="J448" s="45"/>
    </row>
    <row r="449" spans="8:10" ht="15.75">
      <c r="H449" s="36"/>
      <c r="I449" s="45"/>
      <c r="J449" s="45"/>
    </row>
    <row r="450" spans="8:10" ht="15.75">
      <c r="H450" s="36"/>
      <c r="I450" s="45"/>
      <c r="J450" s="45"/>
    </row>
    <row r="451" spans="8:10" ht="15.75">
      <c r="H451" s="36"/>
      <c r="I451" s="45"/>
      <c r="J451" s="45"/>
    </row>
    <row r="452" spans="8:10" ht="15.75">
      <c r="H452" s="36"/>
      <c r="I452" s="45"/>
      <c r="J452" s="45"/>
    </row>
    <row r="453" spans="8:10" ht="15.75">
      <c r="H453" s="36"/>
      <c r="I453" s="45"/>
      <c r="J453" s="45"/>
    </row>
    <row r="454" spans="8:10" ht="15.75">
      <c r="H454" s="36"/>
      <c r="I454" s="45"/>
      <c r="J454" s="45"/>
    </row>
    <row r="455" spans="8:10" ht="15.75">
      <c r="H455" s="36"/>
      <c r="I455" s="45"/>
      <c r="J455" s="45"/>
    </row>
    <row r="456" spans="8:10" ht="15.75">
      <c r="H456" s="36"/>
      <c r="I456" s="45"/>
      <c r="J456" s="45"/>
    </row>
    <row r="457" spans="8:10" ht="15.75">
      <c r="H457" s="36"/>
      <c r="I457" s="45"/>
      <c r="J457" s="45"/>
    </row>
    <row r="458" spans="8:10" ht="15.75">
      <c r="H458" s="36"/>
      <c r="I458" s="45"/>
      <c r="J458" s="45"/>
    </row>
    <row r="459" spans="8:10" ht="15.75">
      <c r="H459" s="36"/>
      <c r="I459" s="45"/>
      <c r="J459" s="45"/>
    </row>
    <row r="460" spans="8:10" ht="15.75">
      <c r="H460" s="36"/>
      <c r="I460" s="45"/>
      <c r="J460" s="45"/>
    </row>
    <row r="461" spans="8:10" ht="15.75">
      <c r="H461" s="36"/>
      <c r="I461" s="45"/>
      <c r="J461" s="45"/>
    </row>
    <row r="462" spans="8:10" ht="15.75">
      <c r="H462" s="36"/>
      <c r="I462" s="45"/>
      <c r="J462" s="45"/>
    </row>
    <row r="463" spans="8:10" ht="15.75">
      <c r="H463" s="36"/>
      <c r="I463" s="45"/>
      <c r="J463" s="45"/>
    </row>
    <row r="464" spans="8:10" ht="15.75">
      <c r="H464" s="36"/>
      <c r="I464" s="45"/>
      <c r="J464" s="45"/>
    </row>
    <row r="465" spans="8:10" ht="15.75">
      <c r="H465" s="36"/>
      <c r="I465" s="45"/>
      <c r="J465" s="45"/>
    </row>
    <row r="466" spans="8:10" ht="15.75">
      <c r="H466" s="36"/>
      <c r="I466" s="45"/>
      <c r="J466" s="45"/>
    </row>
    <row r="467" spans="8:10" ht="15.75">
      <c r="H467" s="36"/>
      <c r="I467" s="45"/>
      <c r="J467" s="45"/>
    </row>
    <row r="468" spans="8:10" ht="15.75">
      <c r="H468" s="36"/>
      <c r="I468" s="45"/>
      <c r="J468" s="45"/>
    </row>
    <row r="469" spans="8:10" ht="15.75">
      <c r="H469" s="36"/>
      <c r="I469" s="45"/>
      <c r="J469" s="45"/>
    </row>
    <row r="470" spans="8:10" ht="15.75">
      <c r="H470" s="36"/>
      <c r="I470" s="45"/>
      <c r="J470" s="45"/>
    </row>
    <row r="471" spans="8:10" ht="15.75">
      <c r="H471" s="36"/>
      <c r="I471" s="45"/>
      <c r="J471" s="45"/>
    </row>
    <row r="472" spans="8:10" ht="15.75">
      <c r="H472" s="36"/>
      <c r="I472" s="45"/>
      <c r="J472" s="45"/>
    </row>
    <row r="473" spans="8:10" ht="15.75">
      <c r="H473" s="36"/>
      <c r="I473" s="45"/>
      <c r="J473" s="45"/>
    </row>
    <row r="474" spans="8:10" ht="15.75">
      <c r="H474" s="36"/>
      <c r="I474" s="45"/>
      <c r="J474" s="45"/>
    </row>
    <row r="475" spans="8:10" ht="15.75">
      <c r="H475" s="36"/>
      <c r="I475" s="45"/>
      <c r="J475" s="45"/>
    </row>
    <row r="476" spans="8:10" ht="15.75">
      <c r="H476" s="36"/>
      <c r="I476" s="45"/>
      <c r="J476" s="45"/>
    </row>
    <row r="477" spans="8:10" ht="15.75">
      <c r="H477" s="36"/>
      <c r="I477" s="45"/>
      <c r="J477" s="45"/>
    </row>
    <row r="478" spans="8:10" ht="15.75">
      <c r="H478" s="36"/>
      <c r="I478" s="45"/>
      <c r="J478" s="45"/>
    </row>
    <row r="479" spans="8:10" ht="15.75">
      <c r="H479" s="36"/>
      <c r="I479" s="45"/>
      <c r="J479" s="45"/>
    </row>
    <row r="480" spans="8:10" ht="15.75">
      <c r="H480" s="36"/>
      <c r="I480" s="45"/>
      <c r="J480" s="45"/>
    </row>
    <row r="481" spans="8:10" ht="15.75">
      <c r="H481" s="36"/>
      <c r="I481" s="45"/>
      <c r="J481" s="45"/>
    </row>
    <row r="482" spans="8:10" ht="15.75">
      <c r="H482" s="36"/>
      <c r="I482" s="45"/>
      <c r="J482" s="45"/>
    </row>
    <row r="483" spans="8:10" ht="15.75">
      <c r="H483" s="36"/>
      <c r="I483" s="45"/>
      <c r="J483" s="45"/>
    </row>
    <row r="484" spans="8:10" ht="15.75">
      <c r="H484" s="36"/>
      <c r="I484" s="45"/>
      <c r="J484" s="45"/>
    </row>
    <row r="485" spans="8:10" ht="15.75">
      <c r="H485" s="36"/>
      <c r="I485" s="45"/>
      <c r="J485" s="45"/>
    </row>
    <row r="486" spans="8:10" ht="15.75">
      <c r="H486" s="36"/>
      <c r="I486" s="45"/>
      <c r="J486" s="45"/>
    </row>
    <row r="487" spans="8:10" ht="15.75">
      <c r="H487" s="36"/>
      <c r="I487" s="45"/>
      <c r="J487" s="45"/>
    </row>
    <row r="488" spans="8:10" ht="15.75">
      <c r="H488" s="36"/>
      <c r="I488" s="45"/>
      <c r="J488" s="45"/>
    </row>
    <row r="489" spans="8:10" ht="15.75">
      <c r="H489" s="36"/>
      <c r="I489" s="45"/>
      <c r="J489" s="45"/>
    </row>
    <row r="490" spans="8:10" ht="15.75">
      <c r="H490" s="36"/>
      <c r="I490" s="45"/>
      <c r="J490" s="45"/>
    </row>
    <row r="491" spans="8:10" ht="15.75">
      <c r="H491" s="36"/>
      <c r="I491" s="45"/>
      <c r="J491" s="45"/>
    </row>
    <row r="492" spans="8:10" ht="15.75">
      <c r="H492" s="36"/>
      <c r="I492" s="45"/>
      <c r="J492" s="45"/>
    </row>
    <row r="493" spans="8:10" ht="15.75">
      <c r="H493" s="36"/>
      <c r="I493" s="45"/>
      <c r="J493" s="45"/>
    </row>
    <row r="494" spans="8:10" ht="15.75">
      <c r="H494" s="36"/>
      <c r="I494" s="45"/>
      <c r="J494" s="45"/>
    </row>
    <row r="495" spans="8:10" ht="15.75">
      <c r="H495" s="36"/>
      <c r="I495" s="45"/>
      <c r="J495" s="45"/>
    </row>
    <row r="496" spans="8:10" ht="15.75">
      <c r="H496" s="36"/>
      <c r="I496" s="45"/>
      <c r="J496" s="45"/>
    </row>
    <row r="497" spans="8:10" ht="15.75">
      <c r="H497" s="36"/>
      <c r="I497" s="45"/>
      <c r="J497" s="45"/>
    </row>
    <row r="498" spans="8:10" ht="15.75">
      <c r="H498" s="36"/>
      <c r="I498" s="45"/>
      <c r="J498" s="45"/>
    </row>
    <row r="499" spans="8:10" ht="15.75">
      <c r="H499" s="36"/>
      <c r="I499" s="45"/>
      <c r="J499" s="45"/>
    </row>
    <row r="500" spans="8:10" ht="15.75">
      <c r="H500" s="36"/>
      <c r="I500" s="45"/>
      <c r="J500" s="45"/>
    </row>
    <row r="501" spans="8:10" ht="15.75">
      <c r="H501" s="36"/>
      <c r="I501" s="45"/>
      <c r="J501" s="45"/>
    </row>
    <row r="502" spans="8:10" ht="15.75">
      <c r="H502" s="36"/>
      <c r="I502" s="45"/>
      <c r="J502" s="45"/>
    </row>
    <row r="503" spans="8:10" ht="15.75">
      <c r="H503" s="36"/>
      <c r="I503" s="45"/>
      <c r="J503" s="45"/>
    </row>
    <row r="504" spans="8:10" ht="15.75">
      <c r="H504" s="36"/>
      <c r="I504" s="45"/>
      <c r="J504" s="45"/>
    </row>
    <row r="505" spans="8:10" ht="15.75">
      <c r="H505" s="36"/>
      <c r="I505" s="45"/>
      <c r="J505" s="45"/>
    </row>
    <row r="506" spans="8:10" ht="15.75">
      <c r="H506" s="36"/>
      <c r="I506" s="45"/>
      <c r="J506" s="45"/>
    </row>
    <row r="507" spans="8:10" ht="15.75">
      <c r="H507" s="36"/>
      <c r="I507" s="45"/>
      <c r="J507" s="45"/>
    </row>
    <row r="508" spans="8:10" ht="15.75">
      <c r="H508" s="36"/>
      <c r="I508" s="45"/>
      <c r="J508" s="45"/>
    </row>
    <row r="509" spans="8:10" ht="15.75">
      <c r="H509" s="36"/>
      <c r="I509" s="45"/>
      <c r="J509" s="45"/>
    </row>
    <row r="510" spans="8:10" ht="15.75">
      <c r="H510" s="36"/>
      <c r="I510" s="45"/>
      <c r="J510" s="45"/>
    </row>
    <row r="511" spans="8:10" ht="15.75">
      <c r="H511" s="36"/>
      <c r="I511" s="45"/>
      <c r="J511" s="45"/>
    </row>
    <row r="512" spans="8:10" ht="15.75">
      <c r="H512" s="36"/>
      <c r="I512" s="45"/>
      <c r="J512" s="45"/>
    </row>
    <row r="513" spans="8:10" ht="15.75">
      <c r="H513" s="36"/>
      <c r="I513" s="45"/>
      <c r="J513" s="45"/>
    </row>
    <row r="514" spans="8:10" ht="15.75">
      <c r="H514" s="36"/>
      <c r="I514" s="45"/>
      <c r="J514" s="45"/>
    </row>
    <row r="515" spans="8:10" ht="15.75">
      <c r="H515" s="36"/>
      <c r="I515" s="45"/>
      <c r="J515" s="45"/>
    </row>
    <row r="516" spans="8:10" ht="15.75">
      <c r="H516" s="36"/>
      <c r="I516" s="45"/>
      <c r="J516" s="45"/>
    </row>
    <row r="517" spans="8:10" ht="15.75">
      <c r="H517" s="36"/>
      <c r="I517" s="45"/>
      <c r="J517" s="45"/>
    </row>
    <row r="518" spans="8:10" ht="15.75">
      <c r="H518" s="36"/>
      <c r="I518" s="45"/>
      <c r="J518" s="45"/>
    </row>
    <row r="519" spans="8:10" ht="15.75">
      <c r="H519" s="36"/>
      <c r="I519" s="45"/>
      <c r="J519" s="45"/>
    </row>
    <row r="520" spans="8:10" ht="15.75">
      <c r="H520" s="36"/>
      <c r="I520" s="45"/>
      <c r="J520" s="45"/>
    </row>
    <row r="521" spans="8:10" ht="15.75">
      <c r="H521" s="36"/>
      <c r="I521" s="45"/>
      <c r="J521" s="45"/>
    </row>
    <row r="522" spans="8:10" ht="15.75">
      <c r="H522" s="36"/>
      <c r="I522" s="45"/>
      <c r="J522" s="45"/>
    </row>
    <row r="523" spans="8:10" ht="15.75">
      <c r="H523" s="36"/>
      <c r="I523" s="45"/>
      <c r="J523" s="45"/>
    </row>
    <row r="524" spans="8:10" ht="15.75">
      <c r="H524" s="36"/>
      <c r="I524" s="45"/>
      <c r="J524" s="45"/>
    </row>
    <row r="525" spans="8:10" ht="15.75">
      <c r="H525" s="36"/>
      <c r="I525" s="45"/>
      <c r="J525" s="45"/>
    </row>
    <row r="526" spans="8:10" ht="15.75">
      <c r="H526" s="36"/>
      <c r="I526" s="45"/>
      <c r="J526" s="45"/>
    </row>
    <row r="527" spans="8:10" ht="15.75">
      <c r="H527" s="36"/>
      <c r="I527" s="45"/>
      <c r="J527" s="45"/>
    </row>
    <row r="528" spans="8:10" ht="15.75">
      <c r="H528" s="36"/>
      <c r="I528" s="45"/>
      <c r="J528" s="45"/>
    </row>
    <row r="529" spans="8:10" ht="15.75">
      <c r="H529" s="36"/>
      <c r="I529" s="45"/>
      <c r="J529" s="45"/>
    </row>
    <row r="530" spans="8:10" ht="15.75">
      <c r="H530" s="36"/>
      <c r="I530" s="45"/>
      <c r="J530" s="45"/>
    </row>
    <row r="531" spans="8:10" ht="15.75">
      <c r="H531" s="36"/>
      <c r="I531" s="45"/>
      <c r="J531" s="45"/>
    </row>
    <row r="532" spans="8:10" ht="15.75">
      <c r="H532" s="36"/>
      <c r="I532" s="45"/>
      <c r="J532" s="45"/>
    </row>
    <row r="533" spans="8:10" ht="15.75">
      <c r="H533" s="36"/>
      <c r="I533" s="45"/>
      <c r="J533" s="45"/>
    </row>
    <row r="534" spans="8:10" ht="15.75">
      <c r="H534" s="36"/>
      <c r="I534" s="45"/>
      <c r="J534" s="45"/>
    </row>
    <row r="535" spans="8:10" ht="15.75">
      <c r="H535" s="36"/>
      <c r="I535" s="45"/>
      <c r="J535" s="45"/>
    </row>
    <row r="536" spans="8:10" ht="15.75">
      <c r="H536" s="36"/>
      <c r="I536" s="45"/>
      <c r="J536" s="45"/>
    </row>
    <row r="537" spans="8:10" ht="15.75">
      <c r="H537" s="36"/>
      <c r="I537" s="45"/>
      <c r="J537" s="45"/>
    </row>
    <row r="538" spans="8:10" ht="15.75">
      <c r="H538" s="36"/>
      <c r="I538" s="45"/>
      <c r="J538" s="45"/>
    </row>
    <row r="539" spans="8:10" ht="15.75">
      <c r="H539" s="36"/>
      <c r="I539" s="45"/>
      <c r="J539" s="45"/>
    </row>
    <row r="540" spans="8:10" ht="15.75">
      <c r="H540" s="36"/>
      <c r="I540" s="45"/>
      <c r="J540" s="45"/>
    </row>
    <row r="541" spans="8:10" ht="15.75">
      <c r="H541" s="36"/>
      <c r="I541" s="45"/>
      <c r="J541" s="45"/>
    </row>
    <row r="542" spans="8:10" ht="15.75">
      <c r="H542" s="36"/>
      <c r="I542" s="45"/>
      <c r="J542" s="45"/>
    </row>
    <row r="543" spans="8:10" ht="15.75">
      <c r="H543" s="36"/>
      <c r="I543" s="45"/>
      <c r="J543" s="45"/>
    </row>
    <row r="544" spans="8:10" ht="15.75">
      <c r="H544" s="36"/>
      <c r="I544" s="45"/>
      <c r="J544" s="45"/>
    </row>
    <row r="545" spans="8:10" ht="15.75">
      <c r="H545" s="36"/>
      <c r="I545" s="45"/>
      <c r="J545" s="45"/>
    </row>
    <row r="546" spans="8:10" ht="15.75">
      <c r="H546" s="36"/>
      <c r="I546" s="45"/>
      <c r="J546" s="45"/>
    </row>
    <row r="547" spans="8:10" ht="15.75">
      <c r="H547" s="36"/>
      <c r="I547" s="45"/>
      <c r="J547" s="45"/>
    </row>
    <row r="548" spans="8:10" ht="15.75">
      <c r="H548" s="36"/>
      <c r="I548" s="45"/>
      <c r="J548" s="45"/>
    </row>
    <row r="549" spans="8:10" ht="15.75">
      <c r="H549" s="36"/>
      <c r="I549" s="45"/>
      <c r="J549" s="45"/>
    </row>
    <row r="550" spans="8:10" ht="15.75">
      <c r="H550" s="36"/>
      <c r="I550" s="45"/>
      <c r="J550" s="45"/>
    </row>
    <row r="551" spans="8:10" ht="15.75">
      <c r="H551" s="36"/>
      <c r="I551" s="45"/>
      <c r="J551" s="45"/>
    </row>
    <row r="552" spans="8:10" ht="15.75">
      <c r="H552" s="36"/>
      <c r="I552" s="45"/>
      <c r="J552" s="45"/>
    </row>
    <row r="553" spans="8:10" ht="15.75">
      <c r="H553" s="36"/>
      <c r="I553" s="45"/>
      <c r="J553" s="45"/>
    </row>
    <row r="554" spans="8:10" ht="15.75">
      <c r="H554" s="36"/>
      <c r="I554" s="45"/>
      <c r="J554" s="45"/>
    </row>
    <row r="555" spans="8:10" ht="15.75">
      <c r="H555" s="36"/>
      <c r="I555" s="45"/>
      <c r="J555" s="45"/>
    </row>
    <row r="556" spans="8:10" ht="15.75">
      <c r="H556" s="36"/>
      <c r="I556" s="45"/>
      <c r="J556" s="45"/>
    </row>
    <row r="557" spans="8:10" ht="15.75">
      <c r="H557" s="36"/>
      <c r="I557" s="45"/>
      <c r="J557" s="45"/>
    </row>
    <row r="558" spans="8:10" ht="15.75">
      <c r="H558" s="36"/>
      <c r="I558" s="45"/>
      <c r="J558" s="45"/>
    </row>
    <row r="559" spans="8:10" ht="15.75">
      <c r="H559" s="36"/>
      <c r="I559" s="45"/>
      <c r="J559" s="45"/>
    </row>
    <row r="560" spans="8:10" ht="15.75">
      <c r="H560" s="36"/>
      <c r="I560" s="45"/>
      <c r="J560" s="45"/>
    </row>
    <row r="561" spans="8:10" ht="15.75">
      <c r="H561" s="36"/>
      <c r="I561" s="45"/>
      <c r="J561" s="45"/>
    </row>
    <row r="562" spans="8:10" ht="15.75">
      <c r="H562" s="36"/>
      <c r="I562" s="45"/>
      <c r="J562" s="45"/>
    </row>
    <row r="563" spans="8:10" ht="15.75">
      <c r="H563" s="36"/>
      <c r="I563" s="45"/>
      <c r="J563" s="45"/>
    </row>
    <row r="564" spans="8:10" ht="15.75">
      <c r="H564" s="36"/>
      <c r="I564" s="45"/>
      <c r="J564" s="45"/>
    </row>
    <row r="565" spans="8:10" ht="15.75">
      <c r="H565" s="36"/>
      <c r="I565" s="45"/>
      <c r="J565" s="45"/>
    </row>
    <row r="566" spans="8:10" ht="15.75">
      <c r="H566" s="36"/>
      <c r="I566" s="45"/>
      <c r="J566" s="45"/>
    </row>
    <row r="567" spans="8:10" ht="15.75">
      <c r="H567" s="36"/>
      <c r="I567" s="45"/>
      <c r="J567" s="45"/>
    </row>
    <row r="568" spans="8:10" ht="15.75">
      <c r="H568" s="36"/>
      <c r="I568" s="45"/>
      <c r="J568" s="45"/>
    </row>
    <row r="569" spans="8:10" ht="15.75">
      <c r="H569" s="36"/>
      <c r="I569" s="45"/>
      <c r="J569" s="45"/>
    </row>
    <row r="570" spans="8:10" ht="15.75">
      <c r="H570" s="36"/>
      <c r="I570" s="45"/>
      <c r="J570" s="45"/>
    </row>
    <row r="571" spans="8:10" ht="15.75">
      <c r="H571" s="36"/>
      <c r="I571" s="45"/>
      <c r="J571" s="45"/>
    </row>
    <row r="572" spans="8:10" ht="15.75">
      <c r="H572" s="36"/>
      <c r="I572" s="45"/>
      <c r="J572" s="45"/>
    </row>
    <row r="573" spans="8:10" ht="15.75">
      <c r="H573" s="36"/>
      <c r="I573" s="45"/>
      <c r="J573" s="45"/>
    </row>
    <row r="574" spans="8:10" ht="15.75">
      <c r="H574" s="36"/>
      <c r="I574" s="45"/>
      <c r="J574" s="45"/>
    </row>
    <row r="575" spans="8:10" ht="15.75">
      <c r="H575" s="36"/>
      <c r="I575" s="45"/>
      <c r="J575" s="45"/>
    </row>
    <row r="576" spans="8:10" ht="15.75">
      <c r="H576" s="36"/>
      <c r="I576" s="45"/>
      <c r="J576" s="45"/>
    </row>
    <row r="577" spans="8:10" ht="15.75">
      <c r="H577" s="36"/>
      <c r="I577" s="45"/>
      <c r="J577" s="45"/>
    </row>
    <row r="578" spans="8:10" ht="15.75">
      <c r="H578" s="36"/>
      <c r="I578" s="45"/>
      <c r="J578" s="45"/>
    </row>
    <row r="579" spans="8:10" ht="15.75">
      <c r="H579" s="36"/>
      <c r="I579" s="45"/>
      <c r="J579" s="45"/>
    </row>
    <row r="580" spans="8:10" ht="15.75">
      <c r="H580" s="36"/>
      <c r="I580" s="45"/>
      <c r="J580" s="45"/>
    </row>
    <row r="581" spans="8:10" ht="15.75">
      <c r="H581" s="36"/>
      <c r="I581" s="45"/>
      <c r="J581" s="45"/>
    </row>
    <row r="582" spans="8:10" ht="15.75">
      <c r="H582" s="36"/>
      <c r="I582" s="45"/>
      <c r="J582" s="45"/>
    </row>
    <row r="583" spans="8:10" ht="15.75">
      <c r="H583" s="36"/>
      <c r="I583" s="45"/>
      <c r="J583" s="45"/>
    </row>
    <row r="584" spans="8:10" ht="15.75">
      <c r="H584" s="36"/>
      <c r="I584" s="45"/>
      <c r="J584" s="45"/>
    </row>
    <row r="585" spans="8:10" ht="15.75">
      <c r="H585" s="36"/>
      <c r="I585" s="45"/>
      <c r="J585" s="45"/>
    </row>
    <row r="586" spans="8:10" ht="15.75">
      <c r="H586" s="36"/>
      <c r="I586" s="45"/>
      <c r="J586" s="45"/>
    </row>
    <row r="587" spans="8:10" ht="15.75">
      <c r="H587" s="36"/>
      <c r="I587" s="45"/>
      <c r="J587" s="45"/>
    </row>
    <row r="588" spans="8:10" ht="15.75">
      <c r="H588" s="36"/>
      <c r="I588" s="45"/>
      <c r="J588" s="45"/>
    </row>
    <row r="589" spans="8:10" ht="15.75">
      <c r="H589" s="36"/>
      <c r="I589" s="45"/>
      <c r="J589" s="45"/>
    </row>
    <row r="590" spans="8:10" ht="15.75">
      <c r="H590" s="36"/>
      <c r="I590" s="45"/>
      <c r="J590" s="45"/>
    </row>
    <row r="591" spans="8:10" ht="15.75">
      <c r="H591" s="36"/>
      <c r="I591" s="45"/>
      <c r="J591" s="45"/>
    </row>
    <row r="592" spans="8:10" ht="15.75">
      <c r="H592" s="36"/>
      <c r="I592" s="45"/>
      <c r="J592" s="45"/>
    </row>
    <row r="593" spans="8:10" ht="15.75">
      <c r="H593" s="36"/>
      <c r="I593" s="45"/>
      <c r="J593" s="45"/>
    </row>
    <row r="594" spans="8:10" ht="15.75">
      <c r="H594" s="36"/>
      <c r="I594" s="45"/>
      <c r="J594" s="45"/>
    </row>
    <row r="595" spans="8:10" ht="15.75">
      <c r="H595" s="36"/>
      <c r="I595" s="45"/>
      <c r="J595" s="45"/>
    </row>
    <row r="596" spans="8:10" ht="15.75">
      <c r="H596" s="36"/>
      <c r="I596" s="45"/>
      <c r="J596" s="45"/>
    </row>
    <row r="597" spans="8:10" ht="15.75">
      <c r="H597" s="36"/>
      <c r="I597" s="45"/>
      <c r="J597" s="45"/>
    </row>
    <row r="598" spans="8:10" ht="15.75">
      <c r="H598" s="36"/>
      <c r="I598" s="45"/>
      <c r="J598" s="45"/>
    </row>
    <row r="599" spans="8:10" ht="15.75">
      <c r="H599" s="36"/>
      <c r="I599" s="45"/>
      <c r="J599" s="45"/>
    </row>
    <row r="600" spans="8:10" ht="15.75">
      <c r="H600" s="36"/>
      <c r="I600" s="45"/>
      <c r="J600" s="45"/>
    </row>
    <row r="601" spans="8:10" ht="15.75">
      <c r="H601" s="36"/>
      <c r="I601" s="45"/>
      <c r="J601" s="45"/>
    </row>
    <row r="602" spans="8:10" ht="15.75">
      <c r="H602" s="36"/>
      <c r="I602" s="45"/>
      <c r="J602" s="45"/>
    </row>
    <row r="603" spans="8:10" ht="15.75">
      <c r="H603" s="36"/>
      <c r="I603" s="45"/>
      <c r="J603" s="45"/>
    </row>
    <row r="604" spans="8:10" ht="15.75">
      <c r="H604" s="36"/>
      <c r="I604" s="45"/>
      <c r="J604" s="45"/>
    </row>
    <row r="605" spans="8:10" ht="15.75">
      <c r="H605" s="36"/>
      <c r="I605" s="45"/>
      <c r="J605" s="45"/>
    </row>
    <row r="606" spans="8:10" ht="15.75">
      <c r="H606" s="36"/>
      <c r="I606" s="45"/>
      <c r="J606" s="45"/>
    </row>
    <row r="607" spans="8:10" ht="15.75">
      <c r="H607" s="36"/>
      <c r="I607" s="45"/>
      <c r="J607" s="45"/>
    </row>
    <row r="608" spans="8:10" ht="15.75">
      <c r="H608" s="36"/>
      <c r="I608" s="45"/>
      <c r="J608" s="45"/>
    </row>
    <row r="609" spans="8:10" ht="15.75">
      <c r="H609" s="36"/>
      <c r="I609" s="45"/>
      <c r="J609" s="45"/>
    </row>
    <row r="610" spans="8:10" ht="15.75">
      <c r="H610" s="36"/>
      <c r="I610" s="45"/>
      <c r="J610" s="45"/>
    </row>
    <row r="611" spans="8:10" ht="15.75">
      <c r="H611" s="36"/>
      <c r="I611" s="45"/>
      <c r="J611" s="45"/>
    </row>
    <row r="612" spans="8:10" ht="15.75">
      <c r="H612" s="36"/>
      <c r="I612" s="45"/>
      <c r="J612" s="45"/>
    </row>
    <row r="613" spans="8:10" ht="15.75">
      <c r="H613" s="36"/>
      <c r="I613" s="45"/>
      <c r="J613" s="45"/>
    </row>
    <row r="614" spans="8:10" ht="15.75">
      <c r="H614" s="36"/>
      <c r="I614" s="45"/>
      <c r="J614" s="45"/>
    </row>
    <row r="615" spans="8:10" ht="15.75">
      <c r="H615" s="36"/>
      <c r="I615" s="45"/>
      <c r="J615" s="45"/>
    </row>
    <row r="616" spans="8:10" ht="15.75">
      <c r="H616" s="36"/>
      <c r="I616" s="45"/>
      <c r="J616" s="45"/>
    </row>
    <row r="617" spans="8:10" ht="15.75">
      <c r="H617" s="36"/>
      <c r="I617" s="45"/>
      <c r="J617" s="45"/>
    </row>
    <row r="618" spans="8:10" ht="15.75">
      <c r="H618" s="36"/>
      <c r="I618" s="45"/>
      <c r="J618" s="45"/>
    </row>
    <row r="619" spans="8:10" ht="15.75">
      <c r="H619" s="36"/>
      <c r="I619" s="45"/>
      <c r="J619" s="45"/>
    </row>
    <row r="620" spans="8:10" ht="15.75">
      <c r="H620" s="36"/>
      <c r="I620" s="45"/>
      <c r="J620" s="45"/>
    </row>
    <row r="621" spans="8:10" ht="15.75">
      <c r="H621" s="36"/>
      <c r="I621" s="45"/>
      <c r="J621" s="45"/>
    </row>
    <row r="622" spans="8:10" ht="15.75">
      <c r="H622" s="36"/>
      <c r="I622" s="45"/>
      <c r="J622" s="45"/>
    </row>
    <row r="623" spans="8:10" ht="15.75">
      <c r="H623" s="36"/>
      <c r="I623" s="45"/>
      <c r="J623" s="45"/>
    </row>
    <row r="624" spans="8:10" ht="15.75">
      <c r="H624" s="36"/>
      <c r="I624" s="45"/>
      <c r="J624" s="45"/>
    </row>
    <row r="625" spans="8:10" ht="15.75">
      <c r="H625" s="36"/>
      <c r="I625" s="45"/>
      <c r="J625" s="45"/>
    </row>
    <row r="626" spans="8:10" ht="15.75">
      <c r="H626" s="36"/>
      <c r="I626" s="45"/>
      <c r="J626" s="45"/>
    </row>
    <row r="627" spans="8:10" ht="15.75">
      <c r="H627" s="36"/>
      <c r="I627" s="45"/>
      <c r="J627" s="45"/>
    </row>
    <row r="628" spans="8:10" ht="15.75">
      <c r="H628" s="36"/>
      <c r="I628" s="45"/>
      <c r="J628" s="45"/>
    </row>
    <row r="629" spans="8:10" ht="15.75">
      <c r="H629" s="36"/>
      <c r="I629" s="45"/>
      <c r="J629" s="45"/>
    </row>
    <row r="630" spans="8:10" ht="15.75">
      <c r="H630" s="36"/>
      <c r="I630" s="45"/>
      <c r="J630" s="45"/>
    </row>
    <row r="631" spans="8:10" ht="15.75">
      <c r="H631" s="36"/>
      <c r="I631" s="45"/>
      <c r="J631" s="45"/>
    </row>
    <row r="632" spans="8:10" ht="15.75">
      <c r="H632" s="36"/>
      <c r="I632" s="45"/>
      <c r="J632" s="45"/>
    </row>
    <row r="633" spans="8:10" ht="15.75">
      <c r="H633" s="36"/>
      <c r="I633" s="45"/>
      <c r="J633" s="45"/>
    </row>
    <row r="634" spans="8:10" ht="15.75">
      <c r="H634" s="36"/>
      <c r="I634" s="45"/>
      <c r="J634" s="45"/>
    </row>
    <row r="635" spans="8:10" ht="15.75">
      <c r="H635" s="36"/>
      <c r="I635" s="45"/>
      <c r="J635" s="45"/>
    </row>
    <row r="636" spans="8:10" ht="15.75">
      <c r="H636" s="36"/>
      <c r="I636" s="45"/>
      <c r="J636" s="45"/>
    </row>
    <row r="637" spans="8:10" ht="15.75">
      <c r="H637" s="36"/>
      <c r="I637" s="45"/>
      <c r="J637" s="45"/>
    </row>
    <row r="638" spans="8:10" ht="15.75">
      <c r="H638" s="36"/>
      <c r="I638" s="45"/>
      <c r="J638" s="45"/>
    </row>
    <row r="639" spans="8:10" ht="15.75">
      <c r="H639" s="36"/>
      <c r="I639" s="45"/>
      <c r="J639" s="45"/>
    </row>
    <row r="640" spans="8:10" ht="15.75">
      <c r="H640" s="36"/>
      <c r="I640" s="45"/>
      <c r="J640" s="45"/>
    </row>
    <row r="641" spans="8:10" ht="15.75">
      <c r="H641" s="36"/>
      <c r="I641" s="45"/>
      <c r="J641" s="45"/>
    </row>
    <row r="642" spans="8:10" ht="15.75">
      <c r="H642" s="36"/>
      <c r="I642" s="45"/>
      <c r="J642" s="45"/>
    </row>
    <row r="643" spans="8:10" ht="15.75">
      <c r="H643" s="36"/>
      <c r="I643" s="45"/>
      <c r="J643" s="45"/>
    </row>
    <row r="644" spans="8:10" ht="15.75">
      <c r="H644" s="36"/>
      <c r="I644" s="45"/>
      <c r="J644" s="45"/>
    </row>
    <row r="645" spans="8:10" ht="15.75">
      <c r="H645" s="36"/>
      <c r="I645" s="45"/>
      <c r="J645" s="45"/>
    </row>
    <row r="646" spans="8:10" ht="15.75">
      <c r="H646" s="36"/>
      <c r="I646" s="45"/>
      <c r="J646" s="45"/>
    </row>
    <row r="647" spans="8:10" ht="15.75">
      <c r="H647" s="36"/>
      <c r="I647" s="45"/>
      <c r="J647" s="45"/>
    </row>
    <row r="648" spans="8:10" ht="15.75">
      <c r="H648" s="36"/>
      <c r="I648" s="45"/>
      <c r="J648" s="45"/>
    </row>
    <row r="649" spans="8:10" ht="15.75">
      <c r="H649" s="36"/>
      <c r="I649" s="45"/>
      <c r="J649" s="45"/>
    </row>
    <row r="650" spans="8:10" ht="15.75">
      <c r="H650" s="36"/>
      <c r="I650" s="45"/>
      <c r="J650" s="45"/>
    </row>
    <row r="651" spans="8:10" ht="15.75">
      <c r="H651" s="36"/>
      <c r="I651" s="45"/>
      <c r="J651" s="45"/>
    </row>
    <row r="652" spans="8:10" ht="15.75">
      <c r="H652" s="36"/>
      <c r="I652" s="45"/>
      <c r="J652" s="45"/>
    </row>
    <row r="653" spans="8:10" ht="15.75">
      <c r="H653" s="36"/>
      <c r="I653" s="45"/>
      <c r="J653" s="45"/>
    </row>
    <row r="654" spans="8:10" ht="15.75">
      <c r="H654" s="36"/>
      <c r="I654" s="45"/>
      <c r="J654" s="45"/>
    </row>
    <row r="655" spans="8:10" ht="15.75">
      <c r="H655" s="36"/>
      <c r="I655" s="45"/>
      <c r="J655" s="45"/>
    </row>
    <row r="656" spans="8:10" ht="15.75">
      <c r="H656" s="36"/>
      <c r="I656" s="45"/>
      <c r="J656" s="45"/>
    </row>
    <row r="657" spans="8:10" ht="15.75">
      <c r="H657" s="36"/>
      <c r="I657" s="45"/>
      <c r="J657" s="45"/>
    </row>
    <row r="658" spans="8:10" ht="15.75">
      <c r="H658" s="36"/>
      <c r="I658" s="45"/>
      <c r="J658" s="45"/>
    </row>
    <row r="659" spans="8:10" ht="15.75">
      <c r="H659" s="36"/>
      <c r="I659" s="45"/>
      <c r="J659" s="45"/>
    </row>
    <row r="660" spans="8:10" ht="15.75">
      <c r="H660" s="36"/>
      <c r="I660" s="45"/>
      <c r="J660" s="45"/>
    </row>
    <row r="661" spans="8:10" ht="15.75">
      <c r="H661" s="36"/>
      <c r="I661" s="45"/>
      <c r="J661" s="45"/>
    </row>
    <row r="662" spans="8:10" ht="15.75">
      <c r="H662" s="36"/>
      <c r="I662" s="45"/>
      <c r="J662" s="45"/>
    </row>
    <row r="663" spans="8:10" ht="15.75">
      <c r="H663" s="36"/>
      <c r="I663" s="45"/>
      <c r="J663" s="45"/>
    </row>
    <row r="664" spans="8:10" ht="15.75">
      <c r="H664" s="36"/>
      <c r="I664" s="45"/>
      <c r="J664" s="45"/>
    </row>
    <row r="665" spans="8:10" ht="15.75">
      <c r="H665" s="36"/>
      <c r="I665" s="45"/>
      <c r="J665" s="45"/>
    </row>
    <row r="666" spans="8:10" ht="15.75">
      <c r="H666" s="36"/>
      <c r="I666" s="45"/>
      <c r="J666" s="45"/>
    </row>
    <row r="667" spans="8:10" ht="15.75">
      <c r="H667" s="36"/>
      <c r="I667" s="45"/>
      <c r="J667" s="45"/>
    </row>
    <row r="668" spans="8:10" ht="15.75">
      <c r="H668" s="36"/>
      <c r="I668" s="45"/>
      <c r="J668" s="45"/>
    </row>
    <row r="669" spans="8:10" ht="15.75">
      <c r="H669" s="36"/>
      <c r="I669" s="45"/>
      <c r="J669" s="45"/>
    </row>
    <row r="670" spans="8:10" ht="15.75">
      <c r="H670" s="36"/>
      <c r="I670" s="45"/>
      <c r="J670" s="45"/>
    </row>
    <row r="671" spans="8:10" ht="15.75">
      <c r="H671" s="36"/>
      <c r="I671" s="45"/>
      <c r="J671" s="45"/>
    </row>
    <row r="672" spans="8:10" ht="15.75">
      <c r="H672" s="36"/>
      <c r="I672" s="45"/>
      <c r="J672" s="45"/>
    </row>
    <row r="673" spans="8:10" ht="15.75">
      <c r="H673" s="36"/>
      <c r="I673" s="45"/>
      <c r="J673" s="45"/>
    </row>
    <row r="674" spans="8:10" ht="15.75">
      <c r="H674" s="36"/>
      <c r="I674" s="45"/>
      <c r="J674" s="45"/>
    </row>
    <row r="675" spans="8:10" ht="15.75">
      <c r="H675" s="36"/>
      <c r="I675" s="45"/>
      <c r="J675" s="45"/>
    </row>
    <row r="676" spans="8:10" ht="15.75">
      <c r="H676" s="36"/>
      <c r="I676" s="45"/>
      <c r="J676" s="45"/>
    </row>
    <row r="677" spans="8:10" ht="15.75">
      <c r="H677" s="36"/>
      <c r="I677" s="45"/>
      <c r="J677" s="45"/>
    </row>
    <row r="678" spans="8:10" ht="15.75">
      <c r="H678" s="36"/>
      <c r="I678" s="45"/>
      <c r="J678" s="45"/>
    </row>
    <row r="679" spans="8:10" ht="15.75">
      <c r="H679" s="36"/>
      <c r="I679" s="45"/>
      <c r="J679" s="45"/>
    </row>
    <row r="680" spans="8:10" ht="15.75">
      <c r="H680" s="36"/>
      <c r="I680" s="45"/>
      <c r="J680" s="45"/>
    </row>
    <row r="681" spans="8:10" ht="15.75">
      <c r="H681" s="36"/>
      <c r="I681" s="45"/>
      <c r="J681" s="45"/>
    </row>
    <row r="682" spans="8:10" ht="15.75">
      <c r="H682" s="36"/>
      <c r="I682" s="45"/>
      <c r="J682" s="45"/>
    </row>
    <row r="683" spans="8:10" ht="15.75">
      <c r="H683" s="36"/>
      <c r="I683" s="45"/>
      <c r="J683" s="45"/>
    </row>
    <row r="684" spans="8:10" ht="15.75">
      <c r="H684" s="36"/>
      <c r="I684" s="45"/>
      <c r="J684" s="45"/>
    </row>
    <row r="685" spans="8:10" ht="15.75">
      <c r="H685" s="36"/>
      <c r="I685" s="45"/>
      <c r="J685" s="45"/>
    </row>
    <row r="686" spans="8:10" ht="15.75">
      <c r="H686" s="36"/>
      <c r="I686" s="45"/>
      <c r="J686" s="45"/>
    </row>
    <row r="687" spans="8:10" ht="15.75">
      <c r="H687" s="36"/>
      <c r="I687" s="45"/>
      <c r="J687" s="45"/>
    </row>
    <row r="688" spans="8:10" ht="15.75">
      <c r="H688" s="36"/>
      <c r="I688" s="45"/>
      <c r="J688" s="45"/>
    </row>
    <row r="689" spans="8:10" ht="15.75">
      <c r="H689" s="36"/>
      <c r="I689" s="45"/>
      <c r="J689" s="45"/>
    </row>
    <row r="690" spans="8:10" ht="15.75">
      <c r="H690" s="36"/>
      <c r="I690" s="45"/>
      <c r="J690" s="45"/>
    </row>
    <row r="691" spans="8:10" ht="15.75">
      <c r="H691" s="36"/>
      <c r="I691" s="45"/>
      <c r="J691" s="45"/>
    </row>
    <row r="692" spans="8:10" ht="15.75">
      <c r="H692" s="36"/>
      <c r="I692" s="45"/>
      <c r="J692" s="45"/>
    </row>
    <row r="693" spans="8:10" ht="15.75">
      <c r="H693" s="36"/>
      <c r="I693" s="45"/>
      <c r="J693" s="45"/>
    </row>
    <row r="694" spans="8:10" ht="15.75">
      <c r="H694" s="36"/>
      <c r="I694" s="45"/>
      <c r="J694" s="45"/>
    </row>
    <row r="695" spans="8:10" ht="15.75">
      <c r="H695" s="36"/>
      <c r="I695" s="45"/>
      <c r="J695" s="45"/>
    </row>
    <row r="696" spans="8:10" ht="15.75">
      <c r="H696" s="36"/>
      <c r="I696" s="45"/>
      <c r="J696" s="45"/>
    </row>
    <row r="697" spans="8:10" ht="15.75">
      <c r="H697" s="36"/>
      <c r="I697" s="45"/>
      <c r="J697" s="45"/>
    </row>
    <row r="698" spans="8:10" ht="15.75">
      <c r="H698" s="36"/>
      <c r="I698" s="45"/>
      <c r="J698" s="45"/>
    </row>
    <row r="699" spans="8:10" ht="15.75">
      <c r="H699" s="36"/>
      <c r="I699" s="45"/>
      <c r="J699" s="45"/>
    </row>
    <row r="700" spans="8:10" ht="15.75">
      <c r="H700" s="36"/>
      <c r="I700" s="45"/>
      <c r="J700" s="45"/>
    </row>
    <row r="701" spans="8:10" ht="15.75">
      <c r="H701" s="36"/>
      <c r="I701" s="45"/>
      <c r="J701" s="45"/>
    </row>
    <row r="702" spans="8:10" ht="15.75">
      <c r="H702" s="36"/>
      <c r="I702" s="45"/>
      <c r="J702" s="45"/>
    </row>
    <row r="703" spans="8:10" ht="15.75">
      <c r="H703" s="36"/>
      <c r="I703" s="45"/>
      <c r="J703" s="45"/>
    </row>
    <row r="704" spans="8:10" ht="15.75">
      <c r="H704" s="36"/>
      <c r="I704" s="45"/>
      <c r="J704" s="45"/>
    </row>
    <row r="705" spans="8:10" ht="15.75">
      <c r="H705" s="36"/>
      <c r="I705" s="45"/>
      <c r="J705" s="45"/>
    </row>
    <row r="706" spans="8:10" ht="15.75">
      <c r="H706" s="36"/>
      <c r="I706" s="45"/>
      <c r="J706" s="45"/>
    </row>
    <row r="707" spans="8:10" ht="15.75">
      <c r="H707" s="36"/>
      <c r="I707" s="45"/>
      <c r="J707" s="45"/>
    </row>
    <row r="708" spans="8:10" ht="15.75">
      <c r="H708" s="36"/>
      <c r="I708" s="45"/>
      <c r="J708" s="45"/>
    </row>
    <row r="709" spans="8:10" ht="15.75">
      <c r="H709" s="36"/>
      <c r="I709" s="45"/>
      <c r="J709" s="45"/>
    </row>
    <row r="710" spans="8:10" ht="15.75">
      <c r="H710" s="36"/>
      <c r="I710" s="45"/>
      <c r="J710" s="45"/>
    </row>
    <row r="711" spans="8:10" ht="15.75">
      <c r="H711" s="36"/>
      <c r="I711" s="45"/>
      <c r="J711" s="45"/>
    </row>
    <row r="712" spans="8:10" ht="15.75">
      <c r="H712" s="36"/>
      <c r="I712" s="45"/>
      <c r="J712" s="45"/>
    </row>
    <row r="713" spans="8:10" ht="15.75">
      <c r="H713" s="36"/>
      <c r="I713" s="45"/>
      <c r="J713" s="45"/>
    </row>
    <row r="714" spans="8:10" ht="15.75">
      <c r="H714" s="36"/>
      <c r="I714" s="45"/>
      <c r="J714" s="45"/>
    </row>
    <row r="715" spans="8:10" ht="15.75">
      <c r="H715" s="36"/>
      <c r="I715" s="45"/>
      <c r="J715" s="45"/>
    </row>
    <row r="716" spans="8:10" ht="15.75">
      <c r="H716" s="36"/>
      <c r="I716" s="45"/>
      <c r="J716" s="45"/>
    </row>
    <row r="717" spans="8:10" ht="15.75">
      <c r="H717" s="36"/>
      <c r="I717" s="45"/>
      <c r="J717" s="45"/>
    </row>
    <row r="718" spans="8:10" ht="15.75">
      <c r="H718" s="36"/>
      <c r="I718" s="45"/>
      <c r="J718" s="45"/>
    </row>
    <row r="719" spans="8:10" ht="15.75">
      <c r="H719" s="36"/>
      <c r="I719" s="45"/>
      <c r="J719" s="45"/>
    </row>
    <row r="720" spans="8:10" ht="15.75">
      <c r="H720" s="36"/>
      <c r="I720" s="45"/>
      <c r="J720" s="45"/>
    </row>
    <row r="721" spans="8:10" ht="15.75">
      <c r="H721" s="36"/>
      <c r="I721" s="45"/>
      <c r="J721" s="45"/>
    </row>
    <row r="722" spans="8:10" ht="15.75">
      <c r="H722" s="36"/>
      <c r="I722" s="45"/>
      <c r="J722" s="45"/>
    </row>
    <row r="723" spans="8:10" ht="15.75">
      <c r="H723" s="36"/>
      <c r="I723" s="45"/>
      <c r="J723" s="45"/>
    </row>
    <row r="724" spans="8:10" ht="15.75">
      <c r="H724" s="36"/>
      <c r="I724" s="45"/>
      <c r="J724" s="45"/>
    </row>
    <row r="725" spans="8:10" ht="15.75">
      <c r="H725" s="36"/>
      <c r="I725" s="45"/>
      <c r="J725" s="45"/>
    </row>
    <row r="726" spans="8:10" ht="15.75">
      <c r="H726" s="36"/>
      <c r="I726" s="45"/>
      <c r="J726" s="45"/>
    </row>
    <row r="727" spans="8:10" ht="15.75">
      <c r="H727" s="36"/>
      <c r="I727" s="45"/>
      <c r="J727" s="45"/>
    </row>
    <row r="728" spans="8:10" ht="15.75">
      <c r="H728" s="36"/>
      <c r="I728" s="45"/>
      <c r="J728" s="45"/>
    </row>
    <row r="729" spans="8:10" ht="15.75">
      <c r="H729" s="36"/>
      <c r="I729" s="45"/>
      <c r="J729" s="45"/>
    </row>
    <row r="730" spans="8:10" ht="15.75">
      <c r="H730" s="36"/>
      <c r="I730" s="45"/>
      <c r="J730" s="45"/>
    </row>
    <row r="731" spans="8:10" ht="15.75">
      <c r="H731" s="36"/>
      <c r="I731" s="45"/>
      <c r="J731" s="45"/>
    </row>
    <row r="732" spans="8:10" ht="15.75">
      <c r="H732" s="36"/>
      <c r="I732" s="45"/>
      <c r="J732" s="45"/>
    </row>
    <row r="733" spans="8:10" ht="15.75">
      <c r="H733" s="36"/>
      <c r="I733" s="45"/>
      <c r="J733" s="45"/>
    </row>
    <row r="734" spans="8:10" ht="15.75">
      <c r="H734" s="36"/>
      <c r="I734" s="45"/>
      <c r="J734" s="45"/>
    </row>
    <row r="735" spans="8:10" ht="15.75">
      <c r="H735" s="36"/>
      <c r="I735" s="45"/>
      <c r="J735" s="45"/>
    </row>
    <row r="736" spans="8:10" ht="15.75">
      <c r="H736" s="36"/>
      <c r="I736" s="45"/>
      <c r="J736" s="45"/>
    </row>
    <row r="737" spans="8:10" ht="15.75">
      <c r="H737" s="36"/>
      <c r="I737" s="45"/>
      <c r="J737" s="45"/>
    </row>
    <row r="738" spans="8:10" ht="15.75">
      <c r="H738" s="36"/>
      <c r="I738" s="45"/>
      <c r="J738" s="45"/>
    </row>
    <row r="739" spans="8:10" ht="15.75">
      <c r="H739" s="36"/>
      <c r="I739" s="45"/>
      <c r="J739" s="45"/>
    </row>
    <row r="740" spans="8:10" ht="15.75">
      <c r="H740" s="36"/>
      <c r="I740" s="45"/>
      <c r="J740" s="45"/>
    </row>
    <row r="741" spans="8:10" ht="15.75">
      <c r="H741" s="36"/>
      <c r="I741" s="45"/>
      <c r="J741" s="45"/>
    </row>
    <row r="742" spans="8:10" ht="15.75">
      <c r="H742" s="36"/>
      <c r="I742" s="45"/>
      <c r="J742" s="45"/>
    </row>
    <row r="743" spans="8:10" ht="15.75">
      <c r="H743" s="36"/>
      <c r="I743" s="45"/>
      <c r="J743" s="45"/>
    </row>
    <row r="744" spans="8:10" ht="15.75">
      <c r="H744" s="36"/>
      <c r="I744" s="45"/>
      <c r="J744" s="45"/>
    </row>
    <row r="745" spans="8:10" ht="15.75">
      <c r="H745" s="36"/>
      <c r="I745" s="45"/>
      <c r="J745" s="45"/>
    </row>
    <row r="746" spans="8:10" ht="15.75">
      <c r="H746" s="36"/>
      <c r="I746" s="45"/>
      <c r="J746" s="45"/>
    </row>
    <row r="747" spans="8:10" ht="15.75">
      <c r="H747" s="36"/>
      <c r="I747" s="45"/>
      <c r="J747" s="45"/>
    </row>
    <row r="748" spans="8:10" ht="15.75">
      <c r="H748" s="36"/>
      <c r="I748" s="45"/>
      <c r="J748" s="45"/>
    </row>
    <row r="749" spans="8:10" ht="15.75">
      <c r="H749" s="36"/>
      <c r="I749" s="45"/>
      <c r="J749" s="45"/>
    </row>
    <row r="750" spans="8:10" ht="15.75">
      <c r="H750" s="36"/>
      <c r="I750" s="45"/>
      <c r="J750" s="45"/>
    </row>
    <row r="751" spans="8:10" ht="15.75">
      <c r="H751" s="36"/>
      <c r="I751" s="45"/>
      <c r="J751" s="45"/>
    </row>
    <row r="752" spans="8:10" ht="15.75">
      <c r="H752" s="36"/>
      <c r="I752" s="45"/>
      <c r="J752" s="45"/>
    </row>
    <row r="753" spans="8:10" ht="15.75">
      <c r="H753" s="36"/>
      <c r="I753" s="45"/>
      <c r="J753" s="45"/>
    </row>
    <row r="754" spans="8:10" ht="15.75">
      <c r="H754" s="36"/>
      <c r="I754" s="45"/>
      <c r="J754" s="45"/>
    </row>
    <row r="755" spans="8:10" ht="15.75">
      <c r="H755" s="36"/>
      <c r="I755" s="45"/>
      <c r="J755" s="45"/>
    </row>
    <row r="756" spans="8:10" ht="15.75">
      <c r="H756" s="36"/>
      <c r="I756" s="45"/>
      <c r="J756" s="45"/>
    </row>
    <row r="757" spans="8:10" ht="15.75">
      <c r="H757" s="36"/>
      <c r="I757" s="45"/>
      <c r="J757" s="45"/>
    </row>
    <row r="758" spans="8:10" ht="15.75">
      <c r="H758" s="36"/>
      <c r="I758" s="45"/>
      <c r="J758" s="45"/>
    </row>
    <row r="759" spans="8:10" ht="15.75">
      <c r="H759" s="36"/>
      <c r="I759" s="45"/>
      <c r="J759" s="45"/>
    </row>
    <row r="760" spans="8:10" ht="15.75">
      <c r="H760" s="36"/>
      <c r="I760" s="45"/>
      <c r="J760" s="45"/>
    </row>
    <row r="761" spans="8:10" ht="15.75">
      <c r="H761" s="36"/>
      <c r="I761" s="45"/>
      <c r="J761" s="45"/>
    </row>
    <row r="762" spans="8:10" ht="15.75">
      <c r="H762" s="36"/>
      <c r="I762" s="45"/>
      <c r="J762" s="45"/>
    </row>
    <row r="763" spans="8:10" ht="15.75">
      <c r="H763" s="36"/>
      <c r="I763" s="45"/>
      <c r="J763" s="45"/>
    </row>
    <row r="764" spans="8:10" ht="15.75">
      <c r="H764" s="36"/>
      <c r="I764" s="45"/>
      <c r="J764" s="45"/>
    </row>
    <row r="765" spans="8:10" ht="15.75">
      <c r="H765" s="36"/>
      <c r="I765" s="45"/>
      <c r="J765" s="45"/>
    </row>
    <row r="766" spans="8:10" ht="15.75">
      <c r="H766" s="36"/>
      <c r="I766" s="45"/>
      <c r="J766" s="45"/>
    </row>
    <row r="767" spans="8:10" ht="15.75">
      <c r="H767" s="36"/>
      <c r="I767" s="45"/>
      <c r="J767" s="45"/>
    </row>
    <row r="768" spans="8:10" ht="15.75">
      <c r="H768" s="36"/>
      <c r="I768" s="45"/>
      <c r="J768" s="45"/>
    </row>
    <row r="769" spans="8:10" ht="15.75">
      <c r="H769" s="36"/>
      <c r="I769" s="45"/>
      <c r="J769" s="45"/>
    </row>
    <row r="770" spans="8:10" ht="15.75">
      <c r="H770" s="36"/>
      <c r="I770" s="45"/>
      <c r="J770" s="45"/>
    </row>
    <row r="771" spans="8:10" ht="15.75">
      <c r="H771" s="36"/>
      <c r="I771" s="45"/>
      <c r="J771" s="45"/>
    </row>
    <row r="772" spans="8:10" ht="15.75">
      <c r="H772" s="36"/>
      <c r="I772" s="45"/>
      <c r="J772" s="45"/>
    </row>
    <row r="773" spans="8:10" ht="15.75">
      <c r="H773" s="36"/>
      <c r="I773" s="45"/>
      <c r="J773" s="45"/>
    </row>
    <row r="774" spans="8:10" ht="15.75">
      <c r="H774" s="36"/>
      <c r="I774" s="45"/>
      <c r="J774" s="45"/>
    </row>
    <row r="775" spans="8:10" ht="15.75">
      <c r="H775" s="36"/>
      <c r="I775" s="45"/>
      <c r="J775" s="45"/>
    </row>
    <row r="776" spans="8:10" ht="15.75">
      <c r="H776" s="36"/>
      <c r="I776" s="45"/>
      <c r="J776" s="45"/>
    </row>
    <row r="777" spans="8:10" ht="15.75">
      <c r="H777" s="36"/>
      <c r="I777" s="45"/>
      <c r="J777" s="45"/>
    </row>
    <row r="778" spans="8:10" ht="15.75">
      <c r="H778" s="36"/>
      <c r="I778" s="45"/>
      <c r="J778" s="45"/>
    </row>
    <row r="779" spans="8:10" ht="15.75">
      <c r="H779" s="36"/>
      <c r="I779" s="45"/>
      <c r="J779" s="45"/>
    </row>
    <row r="780" spans="8:10" ht="15.75">
      <c r="H780" s="36"/>
      <c r="I780" s="45"/>
      <c r="J780" s="45"/>
    </row>
    <row r="781" spans="8:10" ht="15.75">
      <c r="H781" s="36"/>
      <c r="I781" s="45"/>
      <c r="J781" s="45"/>
    </row>
    <row r="782" spans="8:10" ht="15.75">
      <c r="H782" s="36"/>
      <c r="I782" s="45"/>
      <c r="J782" s="45"/>
    </row>
    <row r="783" spans="8:10" ht="15.75">
      <c r="H783" s="36"/>
      <c r="I783" s="45"/>
      <c r="J783" s="45"/>
    </row>
    <row r="784" spans="8:10" ht="15.75">
      <c r="H784" s="36"/>
      <c r="I784" s="45"/>
      <c r="J784" s="45"/>
    </row>
    <row r="785" spans="8:10" ht="15.75">
      <c r="H785" s="36"/>
      <c r="I785" s="45"/>
      <c r="J785" s="45"/>
    </row>
    <row r="786" spans="8:10" ht="15.75">
      <c r="H786" s="36"/>
      <c r="I786" s="45"/>
      <c r="J786" s="45"/>
    </row>
    <row r="787" spans="8:10" ht="15.75">
      <c r="H787" s="36"/>
      <c r="I787" s="45"/>
      <c r="J787" s="45"/>
    </row>
    <row r="788" spans="8:10" ht="15.75">
      <c r="H788" s="36"/>
      <c r="I788" s="45"/>
      <c r="J788" s="45"/>
    </row>
    <row r="789" spans="8:10" ht="15.75">
      <c r="H789" s="36"/>
      <c r="I789" s="45"/>
      <c r="J789" s="45"/>
    </row>
    <row r="790" spans="8:10" ht="15.75">
      <c r="H790" s="36"/>
      <c r="I790" s="45"/>
      <c r="J790" s="45"/>
    </row>
    <row r="791" spans="8:10" ht="15.75">
      <c r="H791" s="36"/>
      <c r="I791" s="45"/>
      <c r="J791" s="45"/>
    </row>
    <row r="792" spans="8:10" ht="15.75">
      <c r="H792" s="36"/>
      <c r="I792" s="45"/>
      <c r="J792" s="45"/>
    </row>
    <row r="793" spans="8:10" ht="15.75">
      <c r="H793" s="36"/>
      <c r="I793" s="45"/>
      <c r="J793" s="45"/>
    </row>
    <row r="794" spans="8:10" ht="15.75">
      <c r="H794" s="36"/>
      <c r="I794" s="45"/>
      <c r="J794" s="45"/>
    </row>
    <row r="795" spans="8:10" ht="15.75">
      <c r="H795" s="36"/>
      <c r="I795" s="45"/>
      <c r="J795" s="45"/>
    </row>
    <row r="796" spans="8:10" ht="15.75">
      <c r="H796" s="36"/>
      <c r="I796" s="45"/>
      <c r="J796" s="45"/>
    </row>
    <row r="797" spans="8:10" ht="15.75">
      <c r="H797" s="36"/>
      <c r="I797" s="45"/>
      <c r="J797" s="45"/>
    </row>
    <row r="798" spans="8:10" ht="15.75">
      <c r="H798" s="36"/>
      <c r="I798" s="45"/>
      <c r="J798" s="45"/>
    </row>
    <row r="799" spans="8:10" ht="15.75">
      <c r="H799" s="36"/>
      <c r="I799" s="45"/>
      <c r="J799" s="45"/>
    </row>
    <row r="800" spans="8:10" ht="15.75">
      <c r="H800" s="36"/>
      <c r="I800" s="45"/>
      <c r="J800" s="45"/>
    </row>
    <row r="801" spans="8:10" ht="15.75">
      <c r="H801" s="36"/>
      <c r="I801" s="45"/>
      <c r="J801" s="45"/>
    </row>
    <row r="802" spans="8:10" ht="15.75">
      <c r="H802" s="36"/>
      <c r="I802" s="45"/>
      <c r="J802" s="45"/>
    </row>
    <row r="803" spans="8:10" ht="15.75">
      <c r="H803" s="36"/>
      <c r="I803" s="45"/>
      <c r="J803" s="45"/>
    </row>
    <row r="804" spans="8:10" ht="15.75">
      <c r="H804" s="36"/>
      <c r="I804" s="45"/>
      <c r="J804" s="45"/>
    </row>
    <row r="805" spans="8:10" ht="15.75">
      <c r="H805" s="36"/>
      <c r="I805" s="45"/>
      <c r="J805" s="45"/>
    </row>
    <row r="806" spans="8:10" ht="15.75">
      <c r="H806" s="36"/>
      <c r="I806" s="45"/>
      <c r="J806" s="45"/>
    </row>
    <row r="807" spans="8:10" ht="15.75">
      <c r="H807" s="36"/>
      <c r="I807" s="45"/>
      <c r="J807" s="45"/>
    </row>
    <row r="808" spans="8:10" ht="15.75">
      <c r="H808" s="36"/>
      <c r="I808" s="45"/>
      <c r="J808" s="45"/>
    </row>
    <row r="809" spans="8:10" ht="15.75">
      <c r="H809" s="36"/>
      <c r="I809" s="45"/>
      <c r="J809" s="45"/>
    </row>
    <row r="810" spans="8:10" ht="15.75">
      <c r="H810" s="36"/>
      <c r="I810" s="45"/>
      <c r="J810" s="45"/>
    </row>
    <row r="811" spans="8:10" ht="15.75">
      <c r="H811" s="36"/>
      <c r="I811" s="45"/>
      <c r="J811" s="45"/>
    </row>
    <row r="812" spans="8:10" ht="15.75">
      <c r="H812" s="36"/>
      <c r="I812" s="45"/>
      <c r="J812" s="45"/>
    </row>
    <row r="813" spans="8:10" ht="15.75">
      <c r="H813" s="36"/>
      <c r="I813" s="45"/>
      <c r="J813" s="45"/>
    </row>
    <row r="814" spans="8:10" ht="15.75">
      <c r="H814" s="36"/>
      <c r="I814" s="45"/>
      <c r="J814" s="45"/>
    </row>
    <row r="815" spans="8:10" ht="15.75">
      <c r="H815" s="36"/>
      <c r="I815" s="45"/>
      <c r="J815" s="45"/>
    </row>
    <row r="816" spans="8:10" ht="15.75">
      <c r="H816" s="36"/>
      <c r="I816" s="45"/>
      <c r="J816" s="45"/>
    </row>
    <row r="817" spans="8:10" ht="15.75">
      <c r="H817" s="36"/>
      <c r="I817" s="45"/>
      <c r="J817" s="45"/>
    </row>
    <row r="818" spans="8:10" ht="15.75">
      <c r="H818" s="36"/>
      <c r="I818" s="45"/>
      <c r="J818" s="45"/>
    </row>
    <row r="819" spans="8:10" ht="15.75">
      <c r="H819" s="36"/>
      <c r="I819" s="45"/>
      <c r="J819" s="45"/>
    </row>
    <row r="820" spans="8:10" ht="15.75">
      <c r="H820" s="36"/>
      <c r="I820" s="45"/>
      <c r="J820" s="45"/>
    </row>
    <row r="821" spans="8:10" ht="15.75">
      <c r="H821" s="36"/>
      <c r="I821" s="45"/>
      <c r="J821" s="45"/>
    </row>
    <row r="822" spans="8:10" ht="15.75">
      <c r="H822" s="36"/>
      <c r="I822" s="45"/>
      <c r="J822" s="45"/>
    </row>
    <row r="823" spans="8:10" ht="15.75">
      <c r="H823" s="36"/>
      <c r="I823" s="45"/>
      <c r="J823" s="45"/>
    </row>
    <row r="824" spans="8:10" ht="15.75">
      <c r="H824" s="36"/>
      <c r="I824" s="45"/>
      <c r="J824" s="45"/>
    </row>
    <row r="825" spans="8:10" ht="15.75">
      <c r="H825" s="36"/>
      <c r="I825" s="45"/>
      <c r="J825" s="45"/>
    </row>
    <row r="826" spans="8:10" ht="15.75">
      <c r="H826" s="36"/>
      <c r="I826" s="45"/>
      <c r="J826" s="45"/>
    </row>
    <row r="827" spans="8:10" ht="15.75">
      <c r="H827" s="36"/>
      <c r="I827" s="45"/>
      <c r="J827" s="45"/>
    </row>
    <row r="828" spans="8:10" ht="15.75">
      <c r="H828" s="36"/>
      <c r="I828" s="45"/>
      <c r="J828" s="45"/>
    </row>
    <row r="829" spans="8:10" ht="15.75">
      <c r="H829" s="36"/>
      <c r="I829" s="45"/>
      <c r="J829" s="45"/>
    </row>
    <row r="830" spans="8:10" ht="15.75">
      <c r="H830" s="36"/>
      <c r="I830" s="45"/>
      <c r="J830" s="45"/>
    </row>
    <row r="831" spans="8:10" ht="15.75">
      <c r="H831" s="36"/>
      <c r="I831" s="45"/>
      <c r="J831" s="45"/>
    </row>
    <row r="832" spans="8:10" ht="15.75">
      <c r="H832" s="36"/>
      <c r="I832" s="45"/>
      <c r="J832" s="45"/>
    </row>
    <row r="833" spans="8:10" ht="15.75">
      <c r="H833" s="36"/>
      <c r="I833" s="45"/>
      <c r="J833" s="45"/>
    </row>
    <row r="834" spans="8:10" ht="15.75">
      <c r="H834" s="36"/>
      <c r="I834" s="45"/>
      <c r="J834" s="45"/>
    </row>
    <row r="835" spans="8:10" ht="15.75">
      <c r="H835" s="36"/>
      <c r="I835" s="45"/>
      <c r="J835" s="45"/>
    </row>
    <row r="836" spans="8:10" ht="15.75">
      <c r="H836" s="36"/>
      <c r="I836" s="45"/>
      <c r="J836" s="45"/>
    </row>
    <row r="837" spans="8:10" ht="15.75">
      <c r="H837" s="36"/>
      <c r="I837" s="45"/>
      <c r="J837" s="45"/>
    </row>
    <row r="838" spans="8:10" ht="15.75">
      <c r="H838" s="36"/>
      <c r="I838" s="45"/>
      <c r="J838" s="45"/>
    </row>
    <row r="839" spans="8:10" ht="15.75">
      <c r="H839" s="36"/>
      <c r="I839" s="45"/>
      <c r="J839" s="45"/>
    </row>
    <row r="840" spans="8:10" ht="15.75">
      <c r="H840" s="36"/>
      <c r="I840" s="45"/>
      <c r="J840" s="45"/>
    </row>
    <row r="841" spans="8:10" ht="15.75">
      <c r="H841" s="36"/>
      <c r="I841" s="45"/>
      <c r="J841" s="45"/>
    </row>
    <row r="842" spans="8:10" ht="15.75">
      <c r="H842" s="36"/>
      <c r="I842" s="45"/>
      <c r="J842" s="45"/>
    </row>
    <row r="843" spans="8:10" ht="15.75">
      <c r="H843" s="36"/>
      <c r="I843" s="45"/>
      <c r="J843" s="45"/>
    </row>
    <row r="844" spans="8:10" ht="15.75">
      <c r="H844" s="36"/>
      <c r="I844" s="45"/>
      <c r="J844" s="45"/>
    </row>
    <row r="845" spans="8:10" ht="15.75">
      <c r="H845" s="36"/>
      <c r="I845" s="45"/>
      <c r="J845" s="45"/>
    </row>
    <row r="846" spans="8:10" ht="15.75">
      <c r="H846" s="36"/>
      <c r="I846" s="45"/>
      <c r="J846" s="45"/>
    </row>
    <row r="847" spans="8:10" ht="15.75">
      <c r="H847" s="36"/>
      <c r="I847" s="45"/>
      <c r="J847" s="45"/>
    </row>
    <row r="848" spans="8:10" ht="15.75">
      <c r="H848" s="36"/>
      <c r="I848" s="45"/>
      <c r="J848" s="45"/>
    </row>
    <row r="849" spans="8:10" ht="15.75">
      <c r="H849" s="36"/>
      <c r="I849" s="45"/>
      <c r="J849" s="45"/>
    </row>
    <row r="850" spans="8:10" ht="15.75">
      <c r="H850" s="36"/>
      <c r="I850" s="45"/>
      <c r="J850" s="45"/>
    </row>
    <row r="851" spans="8:10" ht="15.75">
      <c r="H851" s="36"/>
      <c r="I851" s="45"/>
      <c r="J851" s="45"/>
    </row>
    <row r="852" spans="8:10" ht="15.75">
      <c r="H852" s="36"/>
      <c r="I852" s="45"/>
      <c r="J852" s="45"/>
    </row>
    <row r="853" spans="8:10" ht="15.75">
      <c r="H853" s="36"/>
      <c r="I853" s="45"/>
      <c r="J853" s="45"/>
    </row>
    <row r="854" spans="8:10" ht="15.75">
      <c r="H854" s="36"/>
      <c r="I854" s="45"/>
      <c r="J854" s="45"/>
    </row>
    <row r="855" spans="8:10" ht="15.75">
      <c r="H855" s="36"/>
      <c r="I855" s="45"/>
      <c r="J855" s="45"/>
    </row>
    <row r="856" spans="8:10" ht="15.75">
      <c r="H856" s="36"/>
      <c r="I856" s="45"/>
      <c r="J856" s="45"/>
    </row>
    <row r="857" spans="8:10" ht="15.75">
      <c r="H857" s="36"/>
      <c r="I857" s="45"/>
      <c r="J857" s="45"/>
    </row>
    <row r="858" spans="8:10" ht="15.75">
      <c r="H858" s="36"/>
      <c r="I858" s="45"/>
      <c r="J858" s="45"/>
    </row>
    <row r="859" spans="8:10" ht="15.75">
      <c r="H859" s="36"/>
      <c r="I859" s="45"/>
      <c r="J859" s="45"/>
    </row>
    <row r="860" spans="8:10" ht="15.75">
      <c r="H860" s="36"/>
      <c r="I860" s="45"/>
      <c r="J860" s="45"/>
    </row>
    <row r="861" spans="8:10" ht="15.75">
      <c r="H861" s="36"/>
      <c r="I861" s="45"/>
      <c r="J861" s="45"/>
    </row>
    <row r="862" spans="8:10" ht="15.75">
      <c r="H862" s="36"/>
      <c r="I862" s="45"/>
      <c r="J862" s="45"/>
    </row>
    <row r="863" spans="8:10" ht="15.75">
      <c r="H863" s="36"/>
      <c r="I863" s="45"/>
      <c r="J863" s="45"/>
    </row>
    <row r="864" spans="8:10" ht="15.75">
      <c r="H864" s="36"/>
      <c r="I864" s="45"/>
      <c r="J864" s="45"/>
    </row>
    <row r="865" spans="8:10" ht="15.75">
      <c r="H865" s="36"/>
      <c r="I865" s="45"/>
      <c r="J865" s="45"/>
    </row>
    <row r="866" spans="8:10" ht="15.75">
      <c r="H866" s="36"/>
      <c r="I866" s="45"/>
      <c r="J866" s="45"/>
    </row>
    <row r="867" spans="8:10" ht="15.75">
      <c r="H867" s="36"/>
      <c r="I867" s="45"/>
      <c r="J867" s="45"/>
    </row>
    <row r="868" spans="8:10" ht="15.75">
      <c r="H868" s="36"/>
      <c r="I868" s="45"/>
      <c r="J868" s="45"/>
    </row>
    <row r="869" spans="8:10" ht="15.75">
      <c r="H869" s="36"/>
      <c r="I869" s="45"/>
      <c r="J869" s="45"/>
    </row>
    <row r="870" spans="8:10" ht="15.75">
      <c r="H870" s="36"/>
      <c r="I870" s="45"/>
      <c r="J870" s="45"/>
    </row>
    <row r="871" spans="8:10" ht="15.75">
      <c r="H871" s="36"/>
      <c r="I871" s="45"/>
      <c r="J871" s="45"/>
    </row>
    <row r="872" spans="8:10" ht="15.75">
      <c r="H872" s="36"/>
      <c r="I872" s="45"/>
      <c r="J872" s="45"/>
    </row>
    <row r="873" spans="8:10" ht="15.75">
      <c r="H873" s="36"/>
      <c r="I873" s="45"/>
      <c r="J873" s="45"/>
    </row>
    <row r="874" spans="8:10" ht="15.75">
      <c r="H874" s="36"/>
      <c r="I874" s="45"/>
      <c r="J874" s="45"/>
    </row>
    <row r="875" spans="8:10" ht="15.75">
      <c r="H875" s="36"/>
      <c r="I875" s="45"/>
      <c r="J875" s="45"/>
    </row>
    <row r="876" spans="8:10" ht="15.75">
      <c r="H876" s="36"/>
      <c r="I876" s="45"/>
      <c r="J876" s="45"/>
    </row>
    <row r="877" spans="8:10" ht="15.75">
      <c r="H877" s="36"/>
      <c r="I877" s="45"/>
      <c r="J877" s="45"/>
    </row>
    <row r="878" spans="8:10" ht="15.75">
      <c r="H878" s="36"/>
      <c r="I878" s="45"/>
      <c r="J878" s="45"/>
    </row>
    <row r="879" spans="8:10" ht="15.75">
      <c r="H879" s="36"/>
      <c r="I879" s="45"/>
      <c r="J879" s="45"/>
    </row>
    <row r="880" spans="8:10" ht="15.75">
      <c r="H880" s="36"/>
      <c r="I880" s="45"/>
      <c r="J880" s="45"/>
    </row>
    <row r="881" spans="8:10" ht="15.75">
      <c r="H881" s="36"/>
      <c r="I881" s="45"/>
      <c r="J881" s="45"/>
    </row>
    <row r="882" spans="8:10" ht="15.75">
      <c r="H882" s="36"/>
      <c r="I882" s="45"/>
      <c r="J882" s="45"/>
    </row>
    <row r="883" spans="8:10" ht="15.75">
      <c r="H883" s="36"/>
      <c r="I883" s="45"/>
      <c r="J883" s="45"/>
    </row>
    <row r="884" spans="8:10" ht="15.75">
      <c r="H884" s="36"/>
      <c r="I884" s="45"/>
      <c r="J884" s="45"/>
    </row>
    <row r="885" spans="8:10" ht="15.75">
      <c r="H885" s="36"/>
      <c r="I885" s="45"/>
      <c r="J885" s="45"/>
    </row>
    <row r="886" spans="8:10" ht="15.75">
      <c r="H886" s="36"/>
      <c r="I886" s="45"/>
      <c r="J886" s="45"/>
    </row>
    <row r="887" spans="8:10" ht="15.75">
      <c r="H887" s="36"/>
      <c r="I887" s="45"/>
      <c r="J887" s="45"/>
    </row>
    <row r="888" spans="8:10" ht="15.75">
      <c r="H888" s="36"/>
      <c r="I888" s="45"/>
      <c r="J888" s="45"/>
    </row>
    <row r="889" spans="8:10" ht="15.75">
      <c r="H889" s="36"/>
      <c r="I889" s="45"/>
      <c r="J889" s="45"/>
    </row>
    <row r="890" spans="8:10" ht="15.75">
      <c r="H890" s="36"/>
      <c r="I890" s="45"/>
      <c r="J890" s="45"/>
    </row>
    <row r="891" spans="8:10" ht="15.75">
      <c r="H891" s="36"/>
      <c r="I891" s="45"/>
      <c r="J891" s="45"/>
    </row>
    <row r="892" spans="8:10" ht="15.75">
      <c r="H892" s="36"/>
      <c r="I892" s="45"/>
      <c r="J892" s="45"/>
    </row>
    <row r="893" spans="8:10" ht="15.75">
      <c r="H893" s="36"/>
      <c r="I893" s="45"/>
      <c r="J893" s="45"/>
    </row>
    <row r="894" spans="8:10" ht="15.75">
      <c r="H894" s="36"/>
      <c r="I894" s="45"/>
      <c r="J894" s="45"/>
    </row>
    <row r="895" spans="8:10" ht="15.75">
      <c r="H895" s="36"/>
      <c r="I895" s="45"/>
      <c r="J895" s="45"/>
    </row>
    <row r="896" spans="8:10" ht="15.75">
      <c r="H896" s="36"/>
      <c r="I896" s="45"/>
      <c r="J896" s="45"/>
    </row>
    <row r="897" spans="8:10" ht="15.75">
      <c r="H897" s="36"/>
      <c r="I897" s="45"/>
      <c r="J897" s="45"/>
    </row>
    <row r="898" spans="8:10" ht="15.75">
      <c r="H898" s="36"/>
      <c r="I898" s="45"/>
      <c r="J898" s="45"/>
    </row>
    <row r="899" spans="8:10" ht="15.75">
      <c r="H899" s="36"/>
      <c r="I899" s="45"/>
      <c r="J899" s="45"/>
    </row>
    <row r="900" spans="8:10" ht="15.75">
      <c r="H900" s="36"/>
      <c r="I900" s="45"/>
      <c r="J900" s="45"/>
    </row>
    <row r="901" spans="8:10" ht="15.75">
      <c r="H901" s="36"/>
      <c r="I901" s="45"/>
      <c r="J901" s="45"/>
    </row>
    <row r="902" spans="8:10" ht="15.75">
      <c r="H902" s="36"/>
      <c r="I902" s="45"/>
      <c r="J902" s="45"/>
    </row>
    <row r="903" spans="8:10" ht="15.75">
      <c r="H903" s="36"/>
      <c r="I903" s="45"/>
      <c r="J903" s="45"/>
    </row>
    <row r="904" spans="8:10" ht="15.75">
      <c r="H904" s="36"/>
      <c r="I904" s="45"/>
      <c r="J904" s="45"/>
    </row>
    <row r="905" spans="8:10" ht="15.75">
      <c r="H905" s="36"/>
      <c r="I905" s="45"/>
      <c r="J905" s="45"/>
    </row>
    <row r="906" spans="8:10" ht="15.75">
      <c r="H906" s="36"/>
      <c r="I906" s="45"/>
      <c r="J906" s="45"/>
    </row>
    <row r="907" spans="8:10" ht="15.75">
      <c r="H907" s="36"/>
      <c r="I907" s="45"/>
      <c r="J907" s="45"/>
    </row>
    <row r="908" spans="8:10" ht="15.75">
      <c r="H908" s="36"/>
      <c r="I908" s="45"/>
      <c r="J908" s="45"/>
    </row>
    <row r="909" spans="8:10" ht="15.75">
      <c r="H909" s="36"/>
      <c r="I909" s="45"/>
      <c r="J909" s="45"/>
    </row>
    <row r="910" spans="8:10" ht="15.75">
      <c r="H910" s="36"/>
      <c r="I910" s="45"/>
      <c r="J910" s="45"/>
    </row>
    <row r="911" spans="8:10" ht="15.75">
      <c r="H911" s="36"/>
      <c r="I911" s="45"/>
      <c r="J911" s="45"/>
    </row>
    <row r="912" spans="8:10" ht="15.75">
      <c r="H912" s="36"/>
      <c r="I912" s="45"/>
      <c r="J912" s="45"/>
    </row>
  </sheetData>
  <sheetProtection/>
  <mergeCells count="5">
    <mergeCell ref="A2:L2"/>
    <mergeCell ref="J4:J5"/>
    <mergeCell ref="K4:K5"/>
    <mergeCell ref="L4:L5"/>
    <mergeCell ref="A4:H5"/>
  </mergeCells>
  <printOptions/>
  <pageMargins left="0.7086614173228347" right="0.3937007874015748" top="0.5905511811023623" bottom="0.1968503937007874"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I362"/>
  <sheetViews>
    <sheetView zoomScalePageLayoutView="0" workbookViewId="0" topLeftCell="A1">
      <selection activeCell="F3" sqref="F3:H3"/>
    </sheetView>
  </sheetViews>
  <sheetFormatPr defaultColWidth="9.140625" defaultRowHeight="15"/>
  <cols>
    <col min="1" max="1" width="70.8515625" style="53" customWidth="1"/>
    <col min="2" max="2" width="8.8515625" style="54" customWidth="1"/>
    <col min="3" max="3" width="9.28125" style="54" customWidth="1"/>
    <col min="4" max="4" width="11.140625" style="54" customWidth="1"/>
    <col min="5" max="5" width="8.421875" style="54" customWidth="1"/>
    <col min="6" max="6" width="16.8515625" style="104" customWidth="1"/>
    <col min="7" max="7" width="14.8515625" style="53" customWidth="1"/>
    <col min="8" max="8" width="14.28125" style="53" customWidth="1"/>
    <col min="9" max="16384" width="9.140625" style="53" customWidth="1"/>
  </cols>
  <sheetData>
    <row r="1" spans="1:6" ht="30.75" customHeight="1">
      <c r="A1" s="153" t="s">
        <v>238</v>
      </c>
      <c r="B1" s="153"/>
      <c r="C1" s="153"/>
      <c r="D1" s="153"/>
      <c r="E1" s="153"/>
      <c r="F1" s="153"/>
    </row>
    <row r="2" ht="15.75">
      <c r="F2" s="55" t="s">
        <v>493</v>
      </c>
    </row>
    <row r="3" spans="1:8" ht="51.75" customHeight="1">
      <c r="A3" s="130" t="s">
        <v>167</v>
      </c>
      <c r="B3" s="130" t="s">
        <v>168</v>
      </c>
      <c r="C3" s="130" t="s">
        <v>169</v>
      </c>
      <c r="D3" s="130" t="s">
        <v>170</v>
      </c>
      <c r="E3" s="130" t="s">
        <v>171</v>
      </c>
      <c r="F3" s="131" t="s">
        <v>31</v>
      </c>
      <c r="G3" s="133" t="s">
        <v>241</v>
      </c>
      <c r="H3" s="132" t="s">
        <v>471</v>
      </c>
    </row>
    <row r="4" spans="1:8" ht="47.25">
      <c r="A4" s="56" t="s">
        <v>207</v>
      </c>
      <c r="B4" s="57" t="s">
        <v>179</v>
      </c>
      <c r="C4" s="57" t="s">
        <v>172</v>
      </c>
      <c r="D4" s="57" t="s">
        <v>173</v>
      </c>
      <c r="E4" s="57" t="s">
        <v>174</v>
      </c>
      <c r="F4" s="96">
        <f>F5+F10+F14</f>
        <v>21332.8</v>
      </c>
      <c r="G4" s="96">
        <f>G5+G10+G14</f>
        <v>19950.399999999998</v>
      </c>
      <c r="H4" s="105">
        <f>G4/F4*100</f>
        <v>93.5198379959499</v>
      </c>
    </row>
    <row r="5" spans="1:8" ht="15.75">
      <c r="A5" s="58" t="s">
        <v>187</v>
      </c>
      <c r="B5" s="59" t="s">
        <v>179</v>
      </c>
      <c r="C5" s="59" t="s">
        <v>368</v>
      </c>
      <c r="D5" s="59" t="s">
        <v>173</v>
      </c>
      <c r="E5" s="59" t="s">
        <v>174</v>
      </c>
      <c r="F5" s="55">
        <f>F6</f>
        <v>246</v>
      </c>
      <c r="G5" s="55">
        <f>G6</f>
        <v>162.6</v>
      </c>
      <c r="H5" s="105">
        <f aca="true" t="shared" si="0" ref="H5:H77">G5/F5*100</f>
        <v>66.09756097560975</v>
      </c>
    </row>
    <row r="6" spans="1:8" ht="31.5">
      <c r="A6" s="58" t="s">
        <v>494</v>
      </c>
      <c r="B6" s="59" t="s">
        <v>179</v>
      </c>
      <c r="C6" s="59" t="s">
        <v>368</v>
      </c>
      <c r="D6" s="59" t="s">
        <v>495</v>
      </c>
      <c r="E6" s="59" t="s">
        <v>174</v>
      </c>
      <c r="F6" s="55">
        <f>F7</f>
        <v>246</v>
      </c>
      <c r="G6" s="55">
        <f>G7</f>
        <v>162.6</v>
      </c>
      <c r="H6" s="105">
        <f t="shared" si="0"/>
        <v>66.09756097560975</v>
      </c>
    </row>
    <row r="7" spans="1:8" s="51" customFormat="1" ht="15.75">
      <c r="A7" s="58" t="s">
        <v>188</v>
      </c>
      <c r="B7" s="59" t="s">
        <v>179</v>
      </c>
      <c r="C7" s="59" t="s">
        <v>368</v>
      </c>
      <c r="D7" s="59" t="s">
        <v>496</v>
      </c>
      <c r="E7" s="59" t="s">
        <v>174</v>
      </c>
      <c r="F7" s="55">
        <f>F9+F8</f>
        <v>246</v>
      </c>
      <c r="G7" s="55">
        <f>G9+G8</f>
        <v>162.6</v>
      </c>
      <c r="H7" s="105">
        <f t="shared" si="0"/>
        <v>66.09756097560975</v>
      </c>
    </row>
    <row r="8" spans="1:8" s="51" customFormat="1" ht="31.5">
      <c r="A8" s="58" t="s">
        <v>497</v>
      </c>
      <c r="B8" s="59" t="s">
        <v>179</v>
      </c>
      <c r="C8" s="59" t="s">
        <v>368</v>
      </c>
      <c r="D8" s="59" t="s">
        <v>496</v>
      </c>
      <c r="E8" s="59" t="s">
        <v>418</v>
      </c>
      <c r="F8" s="55">
        <v>46.9</v>
      </c>
      <c r="G8" s="65" t="s">
        <v>114</v>
      </c>
      <c r="H8" s="105">
        <f t="shared" si="0"/>
        <v>57.995735607675904</v>
      </c>
    </row>
    <row r="9" spans="1:8" s="51" customFormat="1" ht="31.5">
      <c r="A9" s="60" t="s">
        <v>498</v>
      </c>
      <c r="B9" s="59" t="s">
        <v>179</v>
      </c>
      <c r="C9" s="59" t="s">
        <v>368</v>
      </c>
      <c r="D9" s="59" t="s">
        <v>496</v>
      </c>
      <c r="E9" s="59" t="s">
        <v>382</v>
      </c>
      <c r="F9" s="55">
        <v>199.1</v>
      </c>
      <c r="G9" s="65" t="s">
        <v>115</v>
      </c>
      <c r="H9" s="105">
        <f t="shared" si="0"/>
        <v>68.00602712204923</v>
      </c>
    </row>
    <row r="10" spans="1:8" s="51" customFormat="1" ht="15.75">
      <c r="A10" s="61" t="s">
        <v>472</v>
      </c>
      <c r="B10" s="59" t="s">
        <v>179</v>
      </c>
      <c r="C10" s="59" t="s">
        <v>473</v>
      </c>
      <c r="D10" s="59" t="s">
        <v>173</v>
      </c>
      <c r="E10" s="59" t="s">
        <v>174</v>
      </c>
      <c r="F10" s="62">
        <f aca="true" t="shared" si="1" ref="F10:G12">F11</f>
        <v>99</v>
      </c>
      <c r="G10" s="62" t="str">
        <f t="shared" si="1"/>
        <v>0</v>
      </c>
      <c r="H10" s="105">
        <f t="shared" si="0"/>
        <v>0</v>
      </c>
    </row>
    <row r="11" spans="1:8" s="51" customFormat="1" ht="31.5">
      <c r="A11" s="58" t="s">
        <v>494</v>
      </c>
      <c r="B11" s="59" t="s">
        <v>179</v>
      </c>
      <c r="C11" s="59" t="s">
        <v>473</v>
      </c>
      <c r="D11" s="59" t="s">
        <v>495</v>
      </c>
      <c r="E11" s="59" t="s">
        <v>174</v>
      </c>
      <c r="F11" s="63">
        <f t="shared" si="1"/>
        <v>99</v>
      </c>
      <c r="G11" s="83" t="str">
        <f t="shared" si="1"/>
        <v>0</v>
      </c>
      <c r="H11" s="105">
        <f t="shared" si="0"/>
        <v>0</v>
      </c>
    </row>
    <row r="12" spans="1:8" s="51" customFormat="1" ht="15.75">
      <c r="A12" s="61" t="s">
        <v>474</v>
      </c>
      <c r="B12" s="59" t="s">
        <v>179</v>
      </c>
      <c r="C12" s="59" t="s">
        <v>473</v>
      </c>
      <c r="D12" s="59" t="s">
        <v>499</v>
      </c>
      <c r="E12" s="59" t="s">
        <v>174</v>
      </c>
      <c r="F12" s="63">
        <f t="shared" si="1"/>
        <v>99</v>
      </c>
      <c r="G12" s="83" t="str">
        <f t="shared" si="1"/>
        <v>0</v>
      </c>
      <c r="H12" s="105">
        <f t="shared" si="0"/>
        <v>0</v>
      </c>
    </row>
    <row r="13" spans="1:8" s="51" customFormat="1" ht="31.5">
      <c r="A13" s="60" t="s">
        <v>498</v>
      </c>
      <c r="B13" s="59" t="s">
        <v>179</v>
      </c>
      <c r="C13" s="59" t="s">
        <v>473</v>
      </c>
      <c r="D13" s="59" t="s">
        <v>499</v>
      </c>
      <c r="E13" s="59" t="s">
        <v>382</v>
      </c>
      <c r="F13" s="63">
        <v>99</v>
      </c>
      <c r="G13" s="65" t="s">
        <v>32</v>
      </c>
      <c r="H13" s="105">
        <f t="shared" si="0"/>
        <v>0</v>
      </c>
    </row>
    <row r="14" spans="1:8" s="51" customFormat="1" ht="15.75">
      <c r="A14" s="60" t="s">
        <v>448</v>
      </c>
      <c r="B14" s="59" t="s">
        <v>179</v>
      </c>
      <c r="C14" s="59" t="s">
        <v>447</v>
      </c>
      <c r="D14" s="59" t="s">
        <v>173</v>
      </c>
      <c r="E14" s="59" t="s">
        <v>174</v>
      </c>
      <c r="F14" s="63">
        <f>F15+F24</f>
        <v>20987.8</v>
      </c>
      <c r="G14" s="63">
        <f>G15+G24</f>
        <v>19787.8</v>
      </c>
      <c r="H14" s="105">
        <f t="shared" si="0"/>
        <v>94.28239262809824</v>
      </c>
    </row>
    <row r="15" spans="1:9" ht="30.75" customHeight="1">
      <c r="A15" s="60" t="s">
        <v>500</v>
      </c>
      <c r="B15" s="59" t="s">
        <v>179</v>
      </c>
      <c r="C15" s="59" t="s">
        <v>447</v>
      </c>
      <c r="D15" s="59" t="s">
        <v>501</v>
      </c>
      <c r="E15" s="59" t="s">
        <v>174</v>
      </c>
      <c r="F15" s="63">
        <f>F16+F18+F20+F22</f>
        <v>19787.8</v>
      </c>
      <c r="G15" s="63">
        <f>G16+G18+G20+G22</f>
        <v>19787.8</v>
      </c>
      <c r="H15" s="105">
        <f t="shared" si="0"/>
        <v>100</v>
      </c>
      <c r="I15" s="64"/>
    </row>
    <row r="16" spans="1:9" ht="61.5" customHeight="1">
      <c r="A16" s="60" t="s">
        <v>502</v>
      </c>
      <c r="B16" s="65" t="s">
        <v>179</v>
      </c>
      <c r="C16" s="65" t="s">
        <v>447</v>
      </c>
      <c r="D16" s="65" t="s">
        <v>503</v>
      </c>
      <c r="E16" s="65" t="s">
        <v>174</v>
      </c>
      <c r="F16" s="63">
        <f>F17</f>
        <v>12062.1</v>
      </c>
      <c r="G16" s="63" t="str">
        <f>G17</f>
        <v>12062,1</v>
      </c>
      <c r="H16" s="105">
        <f t="shared" si="0"/>
        <v>100</v>
      </c>
      <c r="I16" s="64"/>
    </row>
    <row r="17" spans="1:9" ht="47.25" customHeight="1">
      <c r="A17" s="52" t="s">
        <v>504</v>
      </c>
      <c r="B17" s="65" t="s">
        <v>179</v>
      </c>
      <c r="C17" s="65" t="s">
        <v>447</v>
      </c>
      <c r="D17" s="65" t="s">
        <v>503</v>
      </c>
      <c r="E17" s="65" t="s">
        <v>505</v>
      </c>
      <c r="F17" s="63">
        <v>12062.1</v>
      </c>
      <c r="G17" s="65" t="s">
        <v>67</v>
      </c>
      <c r="H17" s="105">
        <f t="shared" si="0"/>
        <v>100</v>
      </c>
      <c r="I17" s="64"/>
    </row>
    <row r="18" spans="1:9" ht="58.5" customHeight="1">
      <c r="A18" s="66" t="s">
        <v>506</v>
      </c>
      <c r="B18" s="59" t="s">
        <v>179</v>
      </c>
      <c r="C18" s="59" t="s">
        <v>447</v>
      </c>
      <c r="D18" s="65" t="s">
        <v>507</v>
      </c>
      <c r="E18" s="59" t="s">
        <v>174</v>
      </c>
      <c r="F18" s="63">
        <f>F19</f>
        <v>2395.9</v>
      </c>
      <c r="G18" s="82" t="str">
        <f>G19</f>
        <v>2395,9</v>
      </c>
      <c r="H18" s="105">
        <f t="shared" si="0"/>
        <v>100</v>
      </c>
      <c r="I18" s="64"/>
    </row>
    <row r="19" spans="1:9" ht="38.25" customHeight="1">
      <c r="A19" s="67" t="s">
        <v>508</v>
      </c>
      <c r="B19" s="59" t="s">
        <v>179</v>
      </c>
      <c r="C19" s="59" t="s">
        <v>447</v>
      </c>
      <c r="D19" s="65" t="s">
        <v>507</v>
      </c>
      <c r="E19" s="65" t="s">
        <v>505</v>
      </c>
      <c r="F19" s="63">
        <v>2395.9</v>
      </c>
      <c r="G19" s="65" t="s">
        <v>68</v>
      </c>
      <c r="H19" s="105">
        <f t="shared" si="0"/>
        <v>100</v>
      </c>
      <c r="I19" s="64"/>
    </row>
    <row r="20" spans="1:9" ht="54.75" customHeight="1">
      <c r="A20" s="68" t="s">
        <v>509</v>
      </c>
      <c r="B20" s="59" t="s">
        <v>179</v>
      </c>
      <c r="C20" s="59" t="s">
        <v>447</v>
      </c>
      <c r="D20" s="59" t="s">
        <v>33</v>
      </c>
      <c r="E20" s="59" t="s">
        <v>174</v>
      </c>
      <c r="F20" s="63">
        <f>F21</f>
        <v>3577.3</v>
      </c>
      <c r="G20" s="82" t="str">
        <f>G21</f>
        <v>3577,3</v>
      </c>
      <c r="H20" s="105">
        <f t="shared" si="0"/>
        <v>100</v>
      </c>
      <c r="I20" s="64"/>
    </row>
    <row r="21" spans="1:9" ht="38.25" customHeight="1">
      <c r="A21" s="68" t="s">
        <v>504</v>
      </c>
      <c r="B21" s="59" t="s">
        <v>179</v>
      </c>
      <c r="C21" s="59" t="s">
        <v>447</v>
      </c>
      <c r="D21" s="59" t="s">
        <v>33</v>
      </c>
      <c r="E21" s="65" t="s">
        <v>505</v>
      </c>
      <c r="F21" s="63">
        <v>3577.3</v>
      </c>
      <c r="G21" s="65" t="s">
        <v>69</v>
      </c>
      <c r="H21" s="105">
        <f t="shared" si="0"/>
        <v>100</v>
      </c>
      <c r="I21" s="64"/>
    </row>
    <row r="22" spans="1:8" ht="48.75" customHeight="1">
      <c r="A22" s="60" t="s">
        <v>511</v>
      </c>
      <c r="B22" s="59" t="s">
        <v>179</v>
      </c>
      <c r="C22" s="59" t="s">
        <v>447</v>
      </c>
      <c r="D22" s="59" t="s">
        <v>510</v>
      </c>
      <c r="E22" s="59" t="s">
        <v>174</v>
      </c>
      <c r="F22" s="63">
        <f>F23</f>
        <v>1752.5</v>
      </c>
      <c r="G22" s="82" t="str">
        <f>G23</f>
        <v>1752,5</v>
      </c>
      <c r="H22" s="105">
        <f t="shared" si="0"/>
        <v>100</v>
      </c>
    </row>
    <row r="23" spans="1:8" ht="39" customHeight="1">
      <c r="A23" s="69" t="s">
        <v>504</v>
      </c>
      <c r="B23" s="59" t="s">
        <v>179</v>
      </c>
      <c r="C23" s="59" t="s">
        <v>447</v>
      </c>
      <c r="D23" s="59" t="s">
        <v>510</v>
      </c>
      <c r="E23" s="65" t="s">
        <v>505</v>
      </c>
      <c r="F23" s="63">
        <v>1752.5</v>
      </c>
      <c r="G23" s="65" t="s">
        <v>70</v>
      </c>
      <c r="H23" s="105">
        <f t="shared" si="0"/>
        <v>100</v>
      </c>
    </row>
    <row r="24" spans="1:8" ht="39" customHeight="1">
      <c r="A24" s="125" t="s">
        <v>512</v>
      </c>
      <c r="B24" s="65" t="s">
        <v>179</v>
      </c>
      <c r="C24" s="65" t="s">
        <v>447</v>
      </c>
      <c r="D24" s="65" t="s">
        <v>513</v>
      </c>
      <c r="E24" s="65" t="s">
        <v>174</v>
      </c>
      <c r="F24" s="63">
        <f>F25</f>
        <v>1200</v>
      </c>
      <c r="G24" s="82" t="str">
        <f>G25</f>
        <v>0</v>
      </c>
      <c r="H24" s="105">
        <f t="shared" si="0"/>
        <v>0</v>
      </c>
    </row>
    <row r="25" spans="1:8" ht="48" customHeight="1">
      <c r="A25" s="69" t="s">
        <v>116</v>
      </c>
      <c r="B25" s="59" t="s">
        <v>179</v>
      </c>
      <c r="C25" s="59" t="s">
        <v>447</v>
      </c>
      <c r="D25" s="65" t="s">
        <v>117</v>
      </c>
      <c r="E25" s="59" t="s">
        <v>174</v>
      </c>
      <c r="F25" s="63">
        <f>F26</f>
        <v>1200</v>
      </c>
      <c r="G25" s="82" t="str">
        <f>G26</f>
        <v>0</v>
      </c>
      <c r="H25" s="105">
        <f t="shared" si="0"/>
        <v>0</v>
      </c>
    </row>
    <row r="26" spans="1:8" ht="39" customHeight="1">
      <c r="A26" s="69" t="s">
        <v>504</v>
      </c>
      <c r="B26" s="59" t="s">
        <v>179</v>
      </c>
      <c r="C26" s="59" t="s">
        <v>447</v>
      </c>
      <c r="D26" s="65" t="s">
        <v>117</v>
      </c>
      <c r="E26" s="65" t="s">
        <v>505</v>
      </c>
      <c r="F26" s="63">
        <v>1200</v>
      </c>
      <c r="G26" s="82" t="s">
        <v>32</v>
      </c>
      <c r="H26" s="105">
        <f t="shared" si="0"/>
        <v>0</v>
      </c>
    </row>
    <row r="27" spans="1:8" ht="15.75" customHeight="1">
      <c r="A27" s="56" t="s">
        <v>175</v>
      </c>
      <c r="B27" s="70" t="s">
        <v>369</v>
      </c>
      <c r="C27" s="70" t="s">
        <v>172</v>
      </c>
      <c r="D27" s="70" t="s">
        <v>173</v>
      </c>
      <c r="E27" s="70" t="s">
        <v>174</v>
      </c>
      <c r="F27" s="108">
        <f>F28+F46+F50+F54+F67+F85+F98+F104+F108+F113+F135+F146+F150+F131</f>
        <v>30726.733</v>
      </c>
      <c r="G27" s="108">
        <f>G28+G46+G50+G54+G67+G85+G98+G104+G108+G113+G135+G146+G150+G131</f>
        <v>25674.4</v>
      </c>
      <c r="H27" s="105">
        <f>G27/F27*100</f>
        <v>83.55720733473358</v>
      </c>
    </row>
    <row r="28" spans="1:8" ht="35.25" customHeight="1">
      <c r="A28" s="58" t="s">
        <v>383</v>
      </c>
      <c r="B28" s="71" t="s">
        <v>369</v>
      </c>
      <c r="C28" s="71" t="s">
        <v>184</v>
      </c>
      <c r="D28" s="71" t="s">
        <v>173</v>
      </c>
      <c r="E28" s="71" t="s">
        <v>174</v>
      </c>
      <c r="F28" s="109">
        <f>F29</f>
        <v>13619</v>
      </c>
      <c r="G28" s="109">
        <f>G29</f>
        <v>11450.100000000002</v>
      </c>
      <c r="H28" s="105">
        <f t="shared" si="0"/>
        <v>84.07445480578605</v>
      </c>
    </row>
    <row r="29" spans="1:8" ht="33.75" customHeight="1">
      <c r="A29" s="72" t="s">
        <v>512</v>
      </c>
      <c r="B29" s="71" t="s">
        <v>369</v>
      </c>
      <c r="C29" s="71" t="s">
        <v>184</v>
      </c>
      <c r="D29" s="71" t="s">
        <v>513</v>
      </c>
      <c r="E29" s="71" t="s">
        <v>174</v>
      </c>
      <c r="F29" s="73">
        <f>F30+F37+F39+F44</f>
        <v>13619</v>
      </c>
      <c r="G29" s="73">
        <f>G30+G37+G39+G44</f>
        <v>11450.100000000002</v>
      </c>
      <c r="H29" s="105">
        <f t="shared" si="0"/>
        <v>84.07445480578605</v>
      </c>
    </row>
    <row r="30" spans="1:8" ht="30" customHeight="1">
      <c r="A30" s="58" t="s">
        <v>182</v>
      </c>
      <c r="B30" s="71" t="s">
        <v>369</v>
      </c>
      <c r="C30" s="71" t="s">
        <v>184</v>
      </c>
      <c r="D30" s="71" t="s">
        <v>514</v>
      </c>
      <c r="E30" s="71" t="s">
        <v>174</v>
      </c>
      <c r="F30" s="73">
        <f>F31+F32+F34+F35+F36+F33</f>
        <v>12039</v>
      </c>
      <c r="G30" s="73">
        <f>G31+G32+G34+G35+G36+G33</f>
        <v>10023.1</v>
      </c>
      <c r="H30" s="105">
        <f t="shared" si="0"/>
        <v>83.25525375861783</v>
      </c>
    </row>
    <row r="31" spans="1:8" ht="33.75" customHeight="1">
      <c r="A31" s="60" t="s">
        <v>515</v>
      </c>
      <c r="B31" s="71" t="s">
        <v>369</v>
      </c>
      <c r="C31" s="71" t="s">
        <v>184</v>
      </c>
      <c r="D31" s="71" t="s">
        <v>514</v>
      </c>
      <c r="E31" s="71" t="s">
        <v>385</v>
      </c>
      <c r="F31" s="73">
        <v>9565.4</v>
      </c>
      <c r="G31" s="65" t="s">
        <v>118</v>
      </c>
      <c r="H31" s="105">
        <f t="shared" si="0"/>
        <v>85.50191314529451</v>
      </c>
    </row>
    <row r="32" spans="1:8" ht="41.25" customHeight="1">
      <c r="A32" s="74" t="s">
        <v>516</v>
      </c>
      <c r="B32" s="71" t="s">
        <v>369</v>
      </c>
      <c r="C32" s="71" t="s">
        <v>184</v>
      </c>
      <c r="D32" s="71" t="s">
        <v>514</v>
      </c>
      <c r="E32" s="71" t="s">
        <v>386</v>
      </c>
      <c r="F32" s="73">
        <v>6</v>
      </c>
      <c r="G32" s="65" t="s">
        <v>119</v>
      </c>
      <c r="H32" s="105">
        <f t="shared" si="0"/>
        <v>48.333333333333336</v>
      </c>
    </row>
    <row r="33" spans="1:8" ht="36" customHeight="1">
      <c r="A33" s="58" t="s">
        <v>497</v>
      </c>
      <c r="B33" s="71" t="s">
        <v>369</v>
      </c>
      <c r="C33" s="71" t="s">
        <v>184</v>
      </c>
      <c r="D33" s="71" t="s">
        <v>514</v>
      </c>
      <c r="E33" s="71" t="s">
        <v>418</v>
      </c>
      <c r="F33" s="73">
        <v>553.7</v>
      </c>
      <c r="G33" s="65" t="s">
        <v>120</v>
      </c>
      <c r="H33" s="105">
        <f t="shared" si="0"/>
        <v>78.05670940942748</v>
      </c>
    </row>
    <row r="34" spans="1:8" ht="39" customHeight="1">
      <c r="A34" s="61" t="s">
        <v>498</v>
      </c>
      <c r="B34" s="71" t="s">
        <v>369</v>
      </c>
      <c r="C34" s="71" t="s">
        <v>184</v>
      </c>
      <c r="D34" s="71" t="s">
        <v>514</v>
      </c>
      <c r="E34" s="71" t="s">
        <v>382</v>
      </c>
      <c r="F34" s="73">
        <v>1758.6</v>
      </c>
      <c r="G34" s="65" t="s">
        <v>121</v>
      </c>
      <c r="H34" s="105">
        <f t="shared" si="0"/>
        <v>71.57397930171729</v>
      </c>
    </row>
    <row r="35" spans="1:8" ht="31.5" customHeight="1">
      <c r="A35" s="58" t="s">
        <v>183</v>
      </c>
      <c r="B35" s="71" t="s">
        <v>369</v>
      </c>
      <c r="C35" s="71" t="s">
        <v>184</v>
      </c>
      <c r="D35" s="71" t="s">
        <v>514</v>
      </c>
      <c r="E35" s="71" t="s">
        <v>387</v>
      </c>
      <c r="F35" s="73">
        <v>137.3</v>
      </c>
      <c r="G35" s="65" t="s">
        <v>122</v>
      </c>
      <c r="H35" s="105">
        <f t="shared" si="0"/>
        <v>100</v>
      </c>
    </row>
    <row r="36" spans="1:8" ht="30.75" customHeight="1">
      <c r="A36" s="58" t="s">
        <v>388</v>
      </c>
      <c r="B36" s="71" t="s">
        <v>369</v>
      </c>
      <c r="C36" s="71" t="s">
        <v>184</v>
      </c>
      <c r="D36" s="71" t="s">
        <v>514</v>
      </c>
      <c r="E36" s="71" t="s">
        <v>389</v>
      </c>
      <c r="F36" s="73">
        <v>18</v>
      </c>
      <c r="G36" s="65" t="s">
        <v>123</v>
      </c>
      <c r="H36" s="105">
        <f t="shared" si="0"/>
        <v>74.44444444444444</v>
      </c>
    </row>
    <row r="37" spans="1:8" ht="27.75" customHeight="1">
      <c r="A37" s="58" t="s">
        <v>185</v>
      </c>
      <c r="B37" s="71" t="s">
        <v>369</v>
      </c>
      <c r="C37" s="71" t="s">
        <v>184</v>
      </c>
      <c r="D37" s="71" t="s">
        <v>517</v>
      </c>
      <c r="E37" s="71" t="s">
        <v>174</v>
      </c>
      <c r="F37" s="73">
        <f>F38</f>
        <v>1287</v>
      </c>
      <c r="G37" s="82" t="str">
        <f>G38</f>
        <v>1180,6</v>
      </c>
      <c r="H37" s="105">
        <f t="shared" si="0"/>
        <v>91.73271173271172</v>
      </c>
    </row>
    <row r="38" spans="1:8" ht="31.5" customHeight="1">
      <c r="A38" s="60" t="s">
        <v>515</v>
      </c>
      <c r="B38" s="71" t="s">
        <v>369</v>
      </c>
      <c r="C38" s="71" t="s">
        <v>184</v>
      </c>
      <c r="D38" s="71" t="s">
        <v>517</v>
      </c>
      <c r="E38" s="71" t="s">
        <v>385</v>
      </c>
      <c r="F38" s="73">
        <v>1287</v>
      </c>
      <c r="G38" s="65" t="s">
        <v>124</v>
      </c>
      <c r="H38" s="105">
        <f t="shared" si="0"/>
        <v>91.73271173271172</v>
      </c>
    </row>
    <row r="39" spans="1:8" ht="58.5" customHeight="1">
      <c r="A39" s="75" t="s">
        <v>518</v>
      </c>
      <c r="B39" s="71" t="s">
        <v>369</v>
      </c>
      <c r="C39" s="71" t="s">
        <v>184</v>
      </c>
      <c r="D39" s="71" t="s">
        <v>519</v>
      </c>
      <c r="E39" s="71" t="s">
        <v>174</v>
      </c>
      <c r="F39" s="73">
        <f>F40+F43+F42+F41</f>
        <v>290</v>
      </c>
      <c r="G39" s="73">
        <f>G40+G43+G42+G41</f>
        <v>244.20000000000002</v>
      </c>
      <c r="H39" s="105">
        <f t="shared" si="0"/>
        <v>84.20689655172414</v>
      </c>
    </row>
    <row r="40" spans="1:8" ht="33" customHeight="1">
      <c r="A40" s="60" t="s">
        <v>515</v>
      </c>
      <c r="B40" s="71" t="s">
        <v>369</v>
      </c>
      <c r="C40" s="71" t="s">
        <v>184</v>
      </c>
      <c r="D40" s="71" t="s">
        <v>519</v>
      </c>
      <c r="E40" s="71" t="s">
        <v>385</v>
      </c>
      <c r="F40" s="73">
        <v>254</v>
      </c>
      <c r="G40" s="65" t="s">
        <v>125</v>
      </c>
      <c r="H40" s="105">
        <f t="shared" si="0"/>
        <v>88.54330708661418</v>
      </c>
    </row>
    <row r="41" spans="1:8" ht="33" customHeight="1">
      <c r="A41" s="60" t="s">
        <v>516</v>
      </c>
      <c r="B41" s="87" t="s">
        <v>369</v>
      </c>
      <c r="C41" s="87" t="s">
        <v>184</v>
      </c>
      <c r="D41" s="87" t="s">
        <v>519</v>
      </c>
      <c r="E41" s="87" t="s">
        <v>386</v>
      </c>
      <c r="F41" s="73">
        <v>0.6</v>
      </c>
      <c r="G41" s="65" t="s">
        <v>35</v>
      </c>
      <c r="H41" s="105">
        <f t="shared" si="0"/>
        <v>50</v>
      </c>
    </row>
    <row r="42" spans="1:8" ht="33" customHeight="1">
      <c r="A42" s="58" t="s">
        <v>497</v>
      </c>
      <c r="B42" s="71" t="s">
        <v>369</v>
      </c>
      <c r="C42" s="71" t="s">
        <v>184</v>
      </c>
      <c r="D42" s="71" t="s">
        <v>519</v>
      </c>
      <c r="E42" s="71" t="s">
        <v>418</v>
      </c>
      <c r="F42" s="73">
        <v>11.9</v>
      </c>
      <c r="G42" s="65" t="s">
        <v>127</v>
      </c>
      <c r="H42" s="105">
        <f t="shared" si="0"/>
        <v>39.49579831932773</v>
      </c>
    </row>
    <row r="43" spans="1:8" ht="38.25" customHeight="1">
      <c r="A43" s="61" t="s">
        <v>498</v>
      </c>
      <c r="B43" s="71" t="s">
        <v>369</v>
      </c>
      <c r="C43" s="71" t="s">
        <v>184</v>
      </c>
      <c r="D43" s="71" t="s">
        <v>519</v>
      </c>
      <c r="E43" s="71" t="s">
        <v>382</v>
      </c>
      <c r="F43" s="73">
        <v>23.5</v>
      </c>
      <c r="G43" s="65" t="s">
        <v>126</v>
      </c>
      <c r="H43" s="105">
        <f t="shared" si="0"/>
        <v>60.851063829787236</v>
      </c>
    </row>
    <row r="44" spans="1:8" ht="39.75" customHeight="1">
      <c r="A44" s="76" t="s">
        <v>520</v>
      </c>
      <c r="B44" s="71" t="s">
        <v>369</v>
      </c>
      <c r="C44" s="71" t="s">
        <v>184</v>
      </c>
      <c r="D44" s="71" t="s">
        <v>521</v>
      </c>
      <c r="E44" s="71" t="s">
        <v>174</v>
      </c>
      <c r="F44" s="73">
        <v>3</v>
      </c>
      <c r="G44" s="87" t="str">
        <f>G45</f>
        <v>2,2</v>
      </c>
      <c r="H44" s="105">
        <f t="shared" si="0"/>
        <v>73.33333333333334</v>
      </c>
    </row>
    <row r="45" spans="1:8" ht="33.75" customHeight="1">
      <c r="A45" s="61" t="s">
        <v>498</v>
      </c>
      <c r="B45" s="71" t="s">
        <v>369</v>
      </c>
      <c r="C45" s="71" t="s">
        <v>184</v>
      </c>
      <c r="D45" s="71" t="s">
        <v>521</v>
      </c>
      <c r="E45" s="71" t="s">
        <v>382</v>
      </c>
      <c r="F45" s="73">
        <v>3</v>
      </c>
      <c r="G45" s="65" t="s">
        <v>128</v>
      </c>
      <c r="H45" s="105">
        <f t="shared" si="0"/>
        <v>73.33333333333334</v>
      </c>
    </row>
    <row r="46" spans="1:8" ht="33.75" customHeight="1">
      <c r="A46" s="123" t="s">
        <v>89</v>
      </c>
      <c r="B46" s="87" t="s">
        <v>369</v>
      </c>
      <c r="C46" s="87" t="s">
        <v>90</v>
      </c>
      <c r="D46" s="87" t="s">
        <v>173</v>
      </c>
      <c r="E46" s="87" t="s">
        <v>174</v>
      </c>
      <c r="F46" s="109">
        <f aca="true" t="shared" si="2" ref="F46:G48">F47</f>
        <v>3.4</v>
      </c>
      <c r="G46" s="82">
        <f t="shared" si="2"/>
        <v>0.5</v>
      </c>
      <c r="H46" s="105">
        <f t="shared" si="0"/>
        <v>14.705882352941178</v>
      </c>
    </row>
    <row r="47" spans="1:8" ht="33.75" customHeight="1">
      <c r="A47" s="117" t="s">
        <v>530</v>
      </c>
      <c r="B47" s="87" t="s">
        <v>369</v>
      </c>
      <c r="C47" s="87" t="s">
        <v>90</v>
      </c>
      <c r="D47" s="87" t="s">
        <v>531</v>
      </c>
      <c r="E47" s="87" t="s">
        <v>174</v>
      </c>
      <c r="F47" s="109">
        <f t="shared" si="2"/>
        <v>3.4</v>
      </c>
      <c r="G47" s="82">
        <f t="shared" si="2"/>
        <v>0.5</v>
      </c>
      <c r="H47" s="105">
        <f t="shared" si="0"/>
        <v>14.705882352941178</v>
      </c>
    </row>
    <row r="48" spans="1:8" ht="63" customHeight="1">
      <c r="A48" s="117" t="s">
        <v>91</v>
      </c>
      <c r="B48" s="87" t="s">
        <v>369</v>
      </c>
      <c r="C48" s="87" t="s">
        <v>90</v>
      </c>
      <c r="D48" s="87" t="s">
        <v>92</v>
      </c>
      <c r="E48" s="87" t="s">
        <v>174</v>
      </c>
      <c r="F48" s="109">
        <f t="shared" si="2"/>
        <v>3.4</v>
      </c>
      <c r="G48" s="82">
        <f t="shared" si="2"/>
        <v>0.5</v>
      </c>
      <c r="H48" s="105">
        <f t="shared" si="0"/>
        <v>14.705882352941178</v>
      </c>
    </row>
    <row r="49" spans="1:8" ht="33.75" customHeight="1">
      <c r="A49" s="117" t="s">
        <v>498</v>
      </c>
      <c r="B49" s="87" t="s">
        <v>369</v>
      </c>
      <c r="C49" s="87" t="s">
        <v>90</v>
      </c>
      <c r="D49" s="87" t="s">
        <v>92</v>
      </c>
      <c r="E49" s="87" t="s">
        <v>382</v>
      </c>
      <c r="F49" s="109">
        <v>3.4</v>
      </c>
      <c r="G49" s="82">
        <v>0.5</v>
      </c>
      <c r="H49" s="105">
        <f t="shared" si="0"/>
        <v>14.705882352941178</v>
      </c>
    </row>
    <row r="50" spans="1:8" ht="24" customHeight="1">
      <c r="A50" s="58" t="s">
        <v>522</v>
      </c>
      <c r="B50" s="71" t="s">
        <v>369</v>
      </c>
      <c r="C50" s="71" t="s">
        <v>523</v>
      </c>
      <c r="D50" s="71" t="s">
        <v>173</v>
      </c>
      <c r="E50" s="71" t="s">
        <v>174</v>
      </c>
      <c r="F50" s="73">
        <v>30</v>
      </c>
      <c r="G50" s="87" t="str">
        <f>G52</f>
        <v>0</v>
      </c>
      <c r="H50" s="105">
        <f t="shared" si="0"/>
        <v>0</v>
      </c>
    </row>
    <row r="51" spans="1:8" ht="69.75" customHeight="1">
      <c r="A51" s="58" t="s">
        <v>524</v>
      </c>
      <c r="B51" s="71" t="s">
        <v>369</v>
      </c>
      <c r="C51" s="71" t="s">
        <v>523</v>
      </c>
      <c r="D51" s="71" t="s">
        <v>525</v>
      </c>
      <c r="E51" s="71" t="s">
        <v>174</v>
      </c>
      <c r="F51" s="73">
        <v>30</v>
      </c>
      <c r="G51" s="87" t="str">
        <f>G53</f>
        <v>0</v>
      </c>
      <c r="H51" s="105">
        <f t="shared" si="0"/>
        <v>0</v>
      </c>
    </row>
    <row r="52" spans="1:8" ht="26.25" customHeight="1">
      <c r="A52" s="58" t="s">
        <v>526</v>
      </c>
      <c r="B52" s="71" t="s">
        <v>369</v>
      </c>
      <c r="C52" s="71" t="s">
        <v>523</v>
      </c>
      <c r="D52" s="71" t="s">
        <v>527</v>
      </c>
      <c r="E52" s="71" t="s">
        <v>174</v>
      </c>
      <c r="F52" s="73">
        <v>30</v>
      </c>
      <c r="G52" s="87" t="str">
        <f>G53</f>
        <v>0</v>
      </c>
      <c r="H52" s="105">
        <f t="shared" si="0"/>
        <v>0</v>
      </c>
    </row>
    <row r="53" spans="1:8" ht="23.25" customHeight="1">
      <c r="A53" s="58" t="s">
        <v>528</v>
      </c>
      <c r="B53" s="71" t="s">
        <v>369</v>
      </c>
      <c r="C53" s="71" t="s">
        <v>523</v>
      </c>
      <c r="D53" s="71" t="s">
        <v>527</v>
      </c>
      <c r="E53" s="71" t="s">
        <v>529</v>
      </c>
      <c r="F53" s="73">
        <v>30</v>
      </c>
      <c r="G53" s="65" t="s">
        <v>32</v>
      </c>
      <c r="H53" s="105">
        <f t="shared" si="0"/>
        <v>0</v>
      </c>
    </row>
    <row r="54" spans="1:8" ht="32.25" customHeight="1">
      <c r="A54" s="58" t="s">
        <v>187</v>
      </c>
      <c r="B54" s="71" t="s">
        <v>369</v>
      </c>
      <c r="C54" s="71" t="s">
        <v>368</v>
      </c>
      <c r="D54" s="71" t="s">
        <v>173</v>
      </c>
      <c r="E54" s="71" t="s">
        <v>174</v>
      </c>
      <c r="F54" s="122">
        <f>F55+F58+F61+F64</f>
        <v>857.6</v>
      </c>
      <c r="G54" s="122">
        <f>G55+G58+G61+G64</f>
        <v>760.8999999999999</v>
      </c>
      <c r="H54" s="105">
        <f t="shared" si="0"/>
        <v>88.72434701492536</v>
      </c>
    </row>
    <row r="55" spans="1:8" ht="39" customHeight="1">
      <c r="A55" s="58" t="s">
        <v>530</v>
      </c>
      <c r="B55" s="71" t="s">
        <v>369</v>
      </c>
      <c r="C55" s="71" t="s">
        <v>368</v>
      </c>
      <c r="D55" s="71" t="s">
        <v>531</v>
      </c>
      <c r="E55" s="71" t="s">
        <v>174</v>
      </c>
      <c r="F55" s="73">
        <f>F56</f>
        <v>197</v>
      </c>
      <c r="G55" s="109">
        <f>G56</f>
        <v>162.8</v>
      </c>
      <c r="H55" s="105">
        <f t="shared" si="0"/>
        <v>82.63959390862945</v>
      </c>
    </row>
    <row r="56" spans="1:8" ht="22.5" customHeight="1">
      <c r="A56" s="58" t="s">
        <v>188</v>
      </c>
      <c r="B56" s="71" t="s">
        <v>369</v>
      </c>
      <c r="C56" s="71" t="s">
        <v>368</v>
      </c>
      <c r="D56" s="71" t="s">
        <v>532</v>
      </c>
      <c r="E56" s="71" t="s">
        <v>174</v>
      </c>
      <c r="F56" s="73">
        <f>F57</f>
        <v>197</v>
      </c>
      <c r="G56" s="109">
        <f>G57</f>
        <v>162.8</v>
      </c>
      <c r="H56" s="105">
        <f t="shared" si="0"/>
        <v>82.63959390862945</v>
      </c>
    </row>
    <row r="57" spans="1:8" ht="45.75" customHeight="1">
      <c r="A57" s="61" t="s">
        <v>498</v>
      </c>
      <c r="B57" s="71" t="s">
        <v>369</v>
      </c>
      <c r="C57" s="71" t="s">
        <v>368</v>
      </c>
      <c r="D57" s="71" t="s">
        <v>532</v>
      </c>
      <c r="E57" s="71" t="s">
        <v>382</v>
      </c>
      <c r="F57" s="73">
        <v>197</v>
      </c>
      <c r="G57" s="82">
        <v>162.8</v>
      </c>
      <c r="H57" s="105">
        <f t="shared" si="0"/>
        <v>82.63959390862945</v>
      </c>
    </row>
    <row r="58" spans="1:8" ht="36.75" customHeight="1">
      <c r="A58" s="58" t="s">
        <v>530</v>
      </c>
      <c r="B58" s="71" t="s">
        <v>369</v>
      </c>
      <c r="C58" s="71" t="s">
        <v>368</v>
      </c>
      <c r="D58" s="71" t="s">
        <v>531</v>
      </c>
      <c r="E58" s="71" t="s">
        <v>174</v>
      </c>
      <c r="F58" s="73">
        <f>F59</f>
        <v>626.6</v>
      </c>
      <c r="G58" s="73" t="str">
        <f>G59</f>
        <v>586,8</v>
      </c>
      <c r="H58" s="105">
        <f t="shared" si="0"/>
        <v>93.6482604532397</v>
      </c>
    </row>
    <row r="59" spans="1:8" ht="31.5" customHeight="1">
      <c r="A59" s="58" t="s">
        <v>189</v>
      </c>
      <c r="B59" s="59" t="s">
        <v>369</v>
      </c>
      <c r="C59" s="59" t="s">
        <v>368</v>
      </c>
      <c r="D59" s="59" t="s">
        <v>533</v>
      </c>
      <c r="E59" s="59" t="s">
        <v>174</v>
      </c>
      <c r="F59" s="55">
        <f>F60</f>
        <v>626.6</v>
      </c>
      <c r="G59" s="55" t="str">
        <f>G60</f>
        <v>586,8</v>
      </c>
      <c r="H59" s="105">
        <f t="shared" si="0"/>
        <v>93.6482604532397</v>
      </c>
    </row>
    <row r="60" spans="1:8" ht="17.25" customHeight="1">
      <c r="A60" s="77" t="s">
        <v>534</v>
      </c>
      <c r="B60" s="59" t="s">
        <v>369</v>
      </c>
      <c r="C60" s="59" t="s">
        <v>368</v>
      </c>
      <c r="D60" s="59" t="s">
        <v>533</v>
      </c>
      <c r="E60" s="59" t="s">
        <v>404</v>
      </c>
      <c r="F60" s="55">
        <v>626.6</v>
      </c>
      <c r="G60" s="65" t="s">
        <v>129</v>
      </c>
      <c r="H60" s="105">
        <f t="shared" si="0"/>
        <v>93.6482604532397</v>
      </c>
    </row>
    <row r="61" spans="1:8" ht="80.25" customHeight="1">
      <c r="A61" s="58" t="s">
        <v>535</v>
      </c>
      <c r="B61" s="59" t="s">
        <v>369</v>
      </c>
      <c r="C61" s="59" t="s">
        <v>368</v>
      </c>
      <c r="D61" s="59" t="s">
        <v>536</v>
      </c>
      <c r="E61" s="59" t="s">
        <v>174</v>
      </c>
      <c r="F61" s="55">
        <f>F62+F63</f>
        <v>24</v>
      </c>
      <c r="G61" s="55">
        <f>G62+G63</f>
        <v>11.3</v>
      </c>
      <c r="H61" s="105">
        <f t="shared" si="0"/>
        <v>47.083333333333336</v>
      </c>
    </row>
    <row r="62" spans="1:8" ht="45.75" customHeight="1">
      <c r="A62" s="111" t="s">
        <v>516</v>
      </c>
      <c r="B62" s="65" t="s">
        <v>369</v>
      </c>
      <c r="C62" s="65" t="s">
        <v>368</v>
      </c>
      <c r="D62" s="65" t="s">
        <v>536</v>
      </c>
      <c r="E62" s="65" t="s">
        <v>386</v>
      </c>
      <c r="F62" s="55">
        <v>0.3</v>
      </c>
      <c r="G62" s="82">
        <v>0</v>
      </c>
      <c r="H62" s="105">
        <f t="shared" si="0"/>
        <v>0</v>
      </c>
    </row>
    <row r="63" spans="1:8" ht="39" customHeight="1">
      <c r="A63" s="61" t="s">
        <v>498</v>
      </c>
      <c r="B63" s="59" t="s">
        <v>369</v>
      </c>
      <c r="C63" s="59" t="s">
        <v>368</v>
      </c>
      <c r="D63" s="59" t="s">
        <v>536</v>
      </c>
      <c r="E63" s="59" t="s">
        <v>382</v>
      </c>
      <c r="F63" s="55">
        <v>23.7</v>
      </c>
      <c r="G63" s="65" t="s">
        <v>71</v>
      </c>
      <c r="H63" s="105">
        <f t="shared" si="0"/>
        <v>47.67932489451477</v>
      </c>
    </row>
    <row r="64" spans="1:9" ht="55.5" customHeight="1">
      <c r="A64" s="111" t="s">
        <v>537</v>
      </c>
      <c r="B64" s="65" t="s">
        <v>369</v>
      </c>
      <c r="C64" s="65" t="s">
        <v>368</v>
      </c>
      <c r="D64" s="65" t="s">
        <v>538</v>
      </c>
      <c r="E64" s="65" t="s">
        <v>174</v>
      </c>
      <c r="F64" s="119">
        <f>F65</f>
        <v>10</v>
      </c>
      <c r="G64" s="121" t="str">
        <f>G65</f>
        <v>0</v>
      </c>
      <c r="H64" s="105">
        <f t="shared" si="0"/>
        <v>0</v>
      </c>
      <c r="I64" s="120"/>
    </row>
    <row r="65" spans="1:9" ht="39" customHeight="1">
      <c r="A65" s="111" t="s">
        <v>539</v>
      </c>
      <c r="B65" s="65" t="s">
        <v>369</v>
      </c>
      <c r="C65" s="65" t="s">
        <v>368</v>
      </c>
      <c r="D65" s="65" t="s">
        <v>540</v>
      </c>
      <c r="E65" s="65" t="s">
        <v>174</v>
      </c>
      <c r="F65" s="119">
        <f>F66</f>
        <v>10</v>
      </c>
      <c r="G65" s="121" t="str">
        <f>G66</f>
        <v>0</v>
      </c>
      <c r="H65" s="105">
        <f t="shared" si="0"/>
        <v>0</v>
      </c>
      <c r="I65" s="120"/>
    </row>
    <row r="66" spans="1:9" ht="39" customHeight="1">
      <c r="A66" s="117" t="s">
        <v>498</v>
      </c>
      <c r="B66" s="65" t="s">
        <v>369</v>
      </c>
      <c r="C66" s="65" t="s">
        <v>368</v>
      </c>
      <c r="D66" s="65" t="s">
        <v>540</v>
      </c>
      <c r="E66" s="65" t="s">
        <v>382</v>
      </c>
      <c r="F66" s="119">
        <v>10</v>
      </c>
      <c r="G66" s="121" t="s">
        <v>32</v>
      </c>
      <c r="H66" s="105">
        <f t="shared" si="0"/>
        <v>0</v>
      </c>
      <c r="I66" s="120"/>
    </row>
    <row r="67" spans="1:8" ht="17.25" customHeight="1">
      <c r="A67" s="58" t="s">
        <v>190</v>
      </c>
      <c r="B67" s="59" t="s">
        <v>369</v>
      </c>
      <c r="C67" s="59" t="s">
        <v>191</v>
      </c>
      <c r="D67" s="59" t="s">
        <v>173</v>
      </c>
      <c r="E67" s="59" t="s">
        <v>174</v>
      </c>
      <c r="F67" s="55">
        <f>F68+F75</f>
        <v>1878.2</v>
      </c>
      <c r="G67" s="82">
        <f>G68+G77+G82</f>
        <v>1478.6999999999998</v>
      </c>
      <c r="H67" s="105">
        <f t="shared" si="0"/>
        <v>78.72963475668192</v>
      </c>
    </row>
    <row r="68" spans="1:8" ht="17.25" customHeight="1">
      <c r="A68" s="58" t="s">
        <v>390</v>
      </c>
      <c r="B68" s="71" t="s">
        <v>369</v>
      </c>
      <c r="C68" s="71" t="s">
        <v>391</v>
      </c>
      <c r="D68" s="71" t="s">
        <v>173</v>
      </c>
      <c r="E68" s="71" t="s">
        <v>174</v>
      </c>
      <c r="F68" s="73">
        <f>F69</f>
        <v>988</v>
      </c>
      <c r="G68" s="82">
        <f>G69</f>
        <v>781.5999999999999</v>
      </c>
      <c r="H68" s="105">
        <f t="shared" si="0"/>
        <v>79.10931174089067</v>
      </c>
    </row>
    <row r="69" spans="1:8" ht="31.5" customHeight="1">
      <c r="A69" s="79" t="s">
        <v>541</v>
      </c>
      <c r="B69" s="71" t="s">
        <v>369</v>
      </c>
      <c r="C69" s="71" t="s">
        <v>391</v>
      </c>
      <c r="D69" s="71" t="s">
        <v>542</v>
      </c>
      <c r="E69" s="71" t="s">
        <v>174</v>
      </c>
      <c r="F69" s="73">
        <f>F70+F71+F73+F74+F72</f>
        <v>988</v>
      </c>
      <c r="G69" s="82">
        <f>G70+G71+G72+G73+G74</f>
        <v>781.5999999999999</v>
      </c>
      <c r="H69" s="105">
        <f t="shared" si="0"/>
        <v>79.10931174089067</v>
      </c>
    </row>
    <row r="70" spans="1:8" ht="17.25" customHeight="1">
      <c r="A70" s="60" t="s">
        <v>515</v>
      </c>
      <c r="B70" s="71" t="s">
        <v>369</v>
      </c>
      <c r="C70" s="71" t="s">
        <v>391</v>
      </c>
      <c r="D70" s="71" t="s">
        <v>542</v>
      </c>
      <c r="E70" s="71" t="s">
        <v>385</v>
      </c>
      <c r="F70" s="73">
        <v>600</v>
      </c>
      <c r="G70" s="65" t="s">
        <v>130</v>
      </c>
      <c r="H70" s="105">
        <f t="shared" si="0"/>
        <v>94.89999999999999</v>
      </c>
    </row>
    <row r="71" spans="1:8" ht="40.5" customHeight="1">
      <c r="A71" s="74" t="s">
        <v>516</v>
      </c>
      <c r="B71" s="71" t="s">
        <v>369</v>
      </c>
      <c r="C71" s="71" t="s">
        <v>391</v>
      </c>
      <c r="D71" s="71" t="s">
        <v>542</v>
      </c>
      <c r="E71" s="71" t="s">
        <v>386</v>
      </c>
      <c r="F71" s="73">
        <v>3</v>
      </c>
      <c r="G71" s="65" t="s">
        <v>35</v>
      </c>
      <c r="H71" s="105">
        <f t="shared" si="0"/>
        <v>10</v>
      </c>
    </row>
    <row r="72" spans="1:8" ht="36.75" customHeight="1">
      <c r="A72" s="111" t="s">
        <v>497</v>
      </c>
      <c r="B72" s="71" t="s">
        <v>369</v>
      </c>
      <c r="C72" s="71" t="s">
        <v>391</v>
      </c>
      <c r="D72" s="71" t="s">
        <v>542</v>
      </c>
      <c r="E72" s="71" t="s">
        <v>418</v>
      </c>
      <c r="F72" s="73">
        <v>90.3</v>
      </c>
      <c r="G72" s="65" t="s">
        <v>131</v>
      </c>
      <c r="H72" s="105">
        <f t="shared" si="0"/>
        <v>67.66334440753046</v>
      </c>
    </row>
    <row r="73" spans="1:8" ht="36" customHeight="1">
      <c r="A73" s="117" t="s">
        <v>498</v>
      </c>
      <c r="B73" s="71" t="s">
        <v>369</v>
      </c>
      <c r="C73" s="71" t="s">
        <v>391</v>
      </c>
      <c r="D73" s="71" t="s">
        <v>542</v>
      </c>
      <c r="E73" s="71" t="s">
        <v>382</v>
      </c>
      <c r="F73" s="73">
        <v>259.7</v>
      </c>
      <c r="G73" s="65" t="s">
        <v>132</v>
      </c>
      <c r="H73" s="105">
        <f t="shared" si="0"/>
        <v>54.60146322680016</v>
      </c>
    </row>
    <row r="74" spans="1:8" ht="29.25" customHeight="1">
      <c r="A74" s="58" t="s">
        <v>183</v>
      </c>
      <c r="B74" s="71" t="s">
        <v>369</v>
      </c>
      <c r="C74" s="71" t="s">
        <v>391</v>
      </c>
      <c r="D74" s="71" t="s">
        <v>542</v>
      </c>
      <c r="E74" s="71" t="s">
        <v>387</v>
      </c>
      <c r="F74" s="73">
        <v>35</v>
      </c>
      <c r="G74" s="65" t="s">
        <v>34</v>
      </c>
      <c r="H74" s="105">
        <f t="shared" si="0"/>
        <v>25.71428571428571</v>
      </c>
    </row>
    <row r="75" spans="1:8" ht="5.25" customHeight="1" hidden="1">
      <c r="A75" s="58" t="s">
        <v>192</v>
      </c>
      <c r="B75" s="59" t="s">
        <v>369</v>
      </c>
      <c r="C75" s="59" t="s">
        <v>193</v>
      </c>
      <c r="D75" s="71" t="s">
        <v>173</v>
      </c>
      <c r="E75" s="71" t="s">
        <v>174</v>
      </c>
      <c r="F75" s="55">
        <f>F77+F82</f>
        <v>890.2</v>
      </c>
      <c r="G75" s="65"/>
      <c r="H75" s="105">
        <f t="shared" si="0"/>
        <v>0</v>
      </c>
    </row>
    <row r="76" spans="1:8" ht="10.5" customHeight="1" hidden="1">
      <c r="A76" s="58" t="s">
        <v>543</v>
      </c>
      <c r="B76" s="59" t="s">
        <v>369</v>
      </c>
      <c r="C76" s="59" t="s">
        <v>193</v>
      </c>
      <c r="D76" s="71" t="s">
        <v>544</v>
      </c>
      <c r="E76" s="71" t="s">
        <v>174</v>
      </c>
      <c r="F76" s="55">
        <f>F77</f>
        <v>144.2</v>
      </c>
      <c r="G76" s="65"/>
      <c r="H76" s="105">
        <f t="shared" si="0"/>
        <v>0</v>
      </c>
    </row>
    <row r="77" spans="1:8" ht="21.75" customHeight="1">
      <c r="A77" s="154" t="s">
        <v>545</v>
      </c>
      <c r="B77" s="149" t="s">
        <v>369</v>
      </c>
      <c r="C77" s="149" t="s">
        <v>193</v>
      </c>
      <c r="D77" s="149" t="s">
        <v>546</v>
      </c>
      <c r="E77" s="149" t="s">
        <v>174</v>
      </c>
      <c r="F77" s="150">
        <f>F80+F81</f>
        <v>144.2</v>
      </c>
      <c r="G77" s="145">
        <f>G80+G81</f>
        <v>58.5</v>
      </c>
      <c r="H77" s="146">
        <f t="shared" si="0"/>
        <v>40.56865464632455</v>
      </c>
    </row>
    <row r="78" spans="1:8" ht="19.5" customHeight="1">
      <c r="A78" s="154"/>
      <c r="B78" s="155"/>
      <c r="C78" s="155"/>
      <c r="D78" s="155"/>
      <c r="E78" s="155"/>
      <c r="F78" s="150"/>
      <c r="G78" s="145"/>
      <c r="H78" s="146"/>
    </row>
    <row r="79" spans="1:8" ht="18" customHeight="1" hidden="1">
      <c r="A79" s="154"/>
      <c r="B79" s="155"/>
      <c r="C79" s="155"/>
      <c r="D79" s="155"/>
      <c r="E79" s="155"/>
      <c r="F79" s="150"/>
      <c r="G79" s="82"/>
      <c r="H79" s="105" t="e">
        <f aca="true" t="shared" si="3" ref="H79:H157">G79/F79*100</f>
        <v>#DIV/0!</v>
      </c>
    </row>
    <row r="80" spans="1:8" ht="40.5" customHeight="1">
      <c r="A80" s="111" t="s">
        <v>497</v>
      </c>
      <c r="B80" s="65" t="s">
        <v>369</v>
      </c>
      <c r="C80" s="65" t="s">
        <v>193</v>
      </c>
      <c r="D80" s="65" t="s">
        <v>546</v>
      </c>
      <c r="E80" s="65" t="s">
        <v>418</v>
      </c>
      <c r="F80" s="55">
        <v>114.2</v>
      </c>
      <c r="G80" s="82">
        <v>32.4</v>
      </c>
      <c r="H80" s="105">
        <f t="shared" si="3"/>
        <v>28.37127845884413</v>
      </c>
    </row>
    <row r="81" spans="1:8" ht="37.5" customHeight="1">
      <c r="A81" s="61" t="s">
        <v>498</v>
      </c>
      <c r="B81" s="59" t="s">
        <v>369</v>
      </c>
      <c r="C81" s="59" t="s">
        <v>193</v>
      </c>
      <c r="D81" s="59" t="s">
        <v>546</v>
      </c>
      <c r="E81" s="59" t="s">
        <v>382</v>
      </c>
      <c r="F81" s="55">
        <v>30</v>
      </c>
      <c r="G81" s="82">
        <v>26.1</v>
      </c>
      <c r="H81" s="105">
        <f t="shared" si="3"/>
        <v>87</v>
      </c>
    </row>
    <row r="82" spans="1:8" ht="41.25" customHeight="1">
      <c r="A82" s="58" t="s">
        <v>370</v>
      </c>
      <c r="B82" s="59" t="s">
        <v>369</v>
      </c>
      <c r="C82" s="59" t="s">
        <v>193</v>
      </c>
      <c r="D82" s="59" t="s">
        <v>547</v>
      </c>
      <c r="E82" s="59" t="s">
        <v>174</v>
      </c>
      <c r="F82" s="55">
        <f>F83+F84</f>
        <v>746</v>
      </c>
      <c r="G82" s="55">
        <f>G83+G84</f>
        <v>638.6</v>
      </c>
      <c r="H82" s="105">
        <f t="shared" si="3"/>
        <v>85.60321715817695</v>
      </c>
    </row>
    <row r="83" spans="1:8" ht="34.5" customHeight="1">
      <c r="A83" s="60" t="s">
        <v>515</v>
      </c>
      <c r="B83" s="59" t="s">
        <v>369</v>
      </c>
      <c r="C83" s="59" t="s">
        <v>193</v>
      </c>
      <c r="D83" s="59" t="s">
        <v>547</v>
      </c>
      <c r="E83" s="59" t="s">
        <v>385</v>
      </c>
      <c r="F83" s="55">
        <v>745</v>
      </c>
      <c r="G83" s="82">
        <v>637.6</v>
      </c>
      <c r="H83" s="105">
        <f t="shared" si="3"/>
        <v>85.58389261744966</v>
      </c>
    </row>
    <row r="84" spans="1:8" ht="34.5" customHeight="1">
      <c r="A84" s="60" t="s">
        <v>516</v>
      </c>
      <c r="B84" s="65" t="s">
        <v>369</v>
      </c>
      <c r="C84" s="65" t="s">
        <v>193</v>
      </c>
      <c r="D84" s="65" t="s">
        <v>547</v>
      </c>
      <c r="E84" s="65" t="s">
        <v>386</v>
      </c>
      <c r="F84" s="55">
        <v>1</v>
      </c>
      <c r="G84" s="82">
        <v>1</v>
      </c>
      <c r="H84" s="105">
        <f t="shared" si="3"/>
        <v>100</v>
      </c>
    </row>
    <row r="85" spans="1:8" ht="18.75" customHeight="1">
      <c r="A85" s="80" t="s">
        <v>477</v>
      </c>
      <c r="B85" s="63">
        <v>904</v>
      </c>
      <c r="C85" s="81" t="s">
        <v>478</v>
      </c>
      <c r="D85" s="81" t="s">
        <v>173</v>
      </c>
      <c r="E85" s="81" t="s">
        <v>174</v>
      </c>
      <c r="F85" s="82">
        <f>F86+F95</f>
        <v>871.8330000000001</v>
      </c>
      <c r="G85" s="82">
        <f>G86+G95</f>
        <v>0</v>
      </c>
      <c r="H85" s="105">
        <f t="shared" si="3"/>
        <v>0</v>
      </c>
    </row>
    <row r="86" spans="1:8" ht="21.75" customHeight="1">
      <c r="A86" s="80" t="s">
        <v>491</v>
      </c>
      <c r="B86" s="63">
        <v>904</v>
      </c>
      <c r="C86" s="81" t="s">
        <v>492</v>
      </c>
      <c r="D86" s="81" t="s">
        <v>173</v>
      </c>
      <c r="E86" s="81" t="s">
        <v>174</v>
      </c>
      <c r="F86" s="82">
        <f>F88+F91+F93</f>
        <v>821.8330000000001</v>
      </c>
      <c r="G86" s="82">
        <f>G88+G91+G93</f>
        <v>0</v>
      </c>
      <c r="H86" s="105">
        <f t="shared" si="3"/>
        <v>0</v>
      </c>
    </row>
    <row r="87" spans="1:8" ht="14.25" customHeight="1" hidden="1">
      <c r="A87" s="61" t="s">
        <v>548</v>
      </c>
      <c r="B87" s="63">
        <v>904</v>
      </c>
      <c r="C87" s="81" t="s">
        <v>492</v>
      </c>
      <c r="D87" s="81" t="s">
        <v>549</v>
      </c>
      <c r="E87" s="81" t="s">
        <v>174</v>
      </c>
      <c r="F87" s="82" t="e">
        <f>F88+#REF!+#REF!+F91+F93</f>
        <v>#REF!</v>
      </c>
      <c r="G87" s="82" t="e">
        <f>G88+#REF!+#REF!+G91+G93</f>
        <v>#REF!</v>
      </c>
      <c r="H87" s="105" t="e">
        <f t="shared" si="3"/>
        <v>#REF!</v>
      </c>
    </row>
    <row r="88" spans="1:8" ht="67.5" customHeight="1">
      <c r="A88" s="61" t="s">
        <v>550</v>
      </c>
      <c r="B88" s="63">
        <v>904</v>
      </c>
      <c r="C88" s="81" t="s">
        <v>492</v>
      </c>
      <c r="D88" s="81" t="s">
        <v>551</v>
      </c>
      <c r="E88" s="81" t="s">
        <v>174</v>
      </c>
      <c r="F88" s="55">
        <f>F89</f>
        <v>785.796</v>
      </c>
      <c r="G88" s="82">
        <f>G89</f>
        <v>0</v>
      </c>
      <c r="H88" s="105">
        <f t="shared" si="3"/>
        <v>0</v>
      </c>
    </row>
    <row r="89" spans="1:8" ht="16.5" customHeight="1">
      <c r="A89" s="147" t="s">
        <v>552</v>
      </c>
      <c r="B89" s="63">
        <v>904</v>
      </c>
      <c r="C89" s="81" t="s">
        <v>492</v>
      </c>
      <c r="D89" s="81" t="s">
        <v>551</v>
      </c>
      <c r="E89" s="83" t="s">
        <v>505</v>
      </c>
      <c r="F89" s="55">
        <v>785.796</v>
      </c>
      <c r="G89" s="82">
        <v>0</v>
      </c>
      <c r="H89" s="105">
        <f t="shared" si="3"/>
        <v>0</v>
      </c>
    </row>
    <row r="90" spans="1:8" ht="14.25" customHeight="1">
      <c r="A90" s="148"/>
      <c r="B90" s="84"/>
      <c r="C90" s="85"/>
      <c r="D90" s="85"/>
      <c r="E90" s="85"/>
      <c r="F90" s="86"/>
      <c r="G90" s="82"/>
      <c r="H90" s="105"/>
    </row>
    <row r="91" spans="1:8" ht="15.75" customHeight="1">
      <c r="A91" s="58" t="s">
        <v>553</v>
      </c>
      <c r="B91" s="63">
        <v>904</v>
      </c>
      <c r="C91" s="81" t="s">
        <v>492</v>
      </c>
      <c r="D91" s="81" t="s">
        <v>554</v>
      </c>
      <c r="E91" s="81" t="s">
        <v>174</v>
      </c>
      <c r="F91" s="65">
        <f>F92</f>
        <v>16.037</v>
      </c>
      <c r="G91" s="82">
        <f>G92</f>
        <v>0</v>
      </c>
      <c r="H91" s="105">
        <f t="shared" si="3"/>
        <v>0</v>
      </c>
    </row>
    <row r="92" spans="1:8" ht="37.5" customHeight="1">
      <c r="A92" s="69" t="s">
        <v>504</v>
      </c>
      <c r="B92" s="63">
        <v>904</v>
      </c>
      <c r="C92" s="81" t="s">
        <v>492</v>
      </c>
      <c r="D92" s="81" t="s">
        <v>554</v>
      </c>
      <c r="E92" s="83" t="s">
        <v>505</v>
      </c>
      <c r="F92" s="65">
        <v>16.037</v>
      </c>
      <c r="G92" s="82">
        <v>0</v>
      </c>
      <c r="H92" s="105">
        <f t="shared" si="3"/>
        <v>0</v>
      </c>
    </row>
    <row r="93" spans="1:8" ht="33" customHeight="1">
      <c r="A93" s="58" t="s">
        <v>555</v>
      </c>
      <c r="B93" s="63">
        <v>904</v>
      </c>
      <c r="C93" s="81" t="s">
        <v>492</v>
      </c>
      <c r="D93" s="81" t="s">
        <v>556</v>
      </c>
      <c r="E93" s="81" t="s">
        <v>174</v>
      </c>
      <c r="F93" s="82">
        <f>F94</f>
        <v>20</v>
      </c>
      <c r="G93" s="82">
        <f>G94</f>
        <v>0</v>
      </c>
      <c r="H93" s="105">
        <f t="shared" si="3"/>
        <v>0</v>
      </c>
    </row>
    <row r="94" spans="1:8" ht="39.75" customHeight="1">
      <c r="A94" s="69" t="s">
        <v>504</v>
      </c>
      <c r="B94" s="63">
        <v>904</v>
      </c>
      <c r="C94" s="81" t="s">
        <v>492</v>
      </c>
      <c r="D94" s="81" t="s">
        <v>556</v>
      </c>
      <c r="E94" s="83" t="s">
        <v>505</v>
      </c>
      <c r="F94" s="82">
        <v>20</v>
      </c>
      <c r="G94" s="82">
        <v>0</v>
      </c>
      <c r="H94" s="105">
        <f t="shared" si="3"/>
        <v>0</v>
      </c>
    </row>
    <row r="95" spans="1:8" ht="23.25" customHeight="1">
      <c r="A95" s="106" t="s">
        <v>557</v>
      </c>
      <c r="B95" s="63">
        <v>904</v>
      </c>
      <c r="C95" s="83" t="s">
        <v>473</v>
      </c>
      <c r="D95" s="83" t="s">
        <v>173</v>
      </c>
      <c r="E95" s="83" t="s">
        <v>174</v>
      </c>
      <c r="F95" s="82">
        <f>F96</f>
        <v>50</v>
      </c>
      <c r="G95" s="82">
        <f>G96</f>
        <v>0</v>
      </c>
      <c r="H95" s="105">
        <f t="shared" si="3"/>
        <v>0</v>
      </c>
    </row>
    <row r="96" spans="1:8" ht="33" customHeight="1">
      <c r="A96" s="58" t="s">
        <v>558</v>
      </c>
      <c r="B96" s="71" t="s">
        <v>369</v>
      </c>
      <c r="C96" s="71" t="s">
        <v>473</v>
      </c>
      <c r="D96" s="71" t="s">
        <v>559</v>
      </c>
      <c r="E96" s="71" t="s">
        <v>174</v>
      </c>
      <c r="F96" s="82">
        <f>F97</f>
        <v>50</v>
      </c>
      <c r="G96" s="82">
        <f>G97</f>
        <v>0</v>
      </c>
      <c r="H96" s="105">
        <f t="shared" si="3"/>
        <v>0</v>
      </c>
    </row>
    <row r="97" spans="1:8" ht="35.25" customHeight="1">
      <c r="A97" s="58" t="s">
        <v>560</v>
      </c>
      <c r="B97" s="71" t="s">
        <v>369</v>
      </c>
      <c r="C97" s="71" t="s">
        <v>473</v>
      </c>
      <c r="D97" s="71" t="s">
        <v>559</v>
      </c>
      <c r="E97" s="71" t="s">
        <v>481</v>
      </c>
      <c r="F97" s="82">
        <v>50</v>
      </c>
      <c r="G97" s="82">
        <v>0</v>
      </c>
      <c r="H97" s="105">
        <f t="shared" si="3"/>
        <v>0</v>
      </c>
    </row>
    <row r="98" spans="1:8" ht="28.5" customHeight="1">
      <c r="A98" s="88" t="s">
        <v>561</v>
      </c>
      <c r="B98" s="71" t="s">
        <v>369</v>
      </c>
      <c r="C98" s="71" t="s">
        <v>475</v>
      </c>
      <c r="D98" s="71" t="s">
        <v>562</v>
      </c>
      <c r="E98" s="71" t="s">
        <v>174</v>
      </c>
      <c r="F98" s="82">
        <f>F99+F101</f>
        <v>1322</v>
      </c>
      <c r="G98" s="82">
        <f>G99+G101</f>
        <v>1287.2</v>
      </c>
      <c r="H98" s="105">
        <f t="shared" si="3"/>
        <v>97.3676248108926</v>
      </c>
    </row>
    <row r="99" spans="1:8" ht="39" customHeight="1">
      <c r="A99" s="74" t="s">
        <v>563</v>
      </c>
      <c r="B99" s="71" t="s">
        <v>369</v>
      </c>
      <c r="C99" s="71" t="s">
        <v>482</v>
      </c>
      <c r="D99" s="71" t="s">
        <v>564</v>
      </c>
      <c r="E99" s="71" t="s">
        <v>174</v>
      </c>
      <c r="F99" s="82">
        <f>F100</f>
        <v>1240</v>
      </c>
      <c r="G99" s="82">
        <f>G100</f>
        <v>1240</v>
      </c>
      <c r="H99" s="105">
        <f t="shared" si="3"/>
        <v>100</v>
      </c>
    </row>
    <row r="100" spans="1:8" ht="42.75" customHeight="1">
      <c r="A100" s="74" t="s">
        <v>504</v>
      </c>
      <c r="B100" s="71" t="s">
        <v>369</v>
      </c>
      <c r="C100" s="71" t="s">
        <v>482</v>
      </c>
      <c r="D100" s="71" t="s">
        <v>564</v>
      </c>
      <c r="E100" s="87" t="s">
        <v>505</v>
      </c>
      <c r="F100" s="82">
        <v>1240</v>
      </c>
      <c r="G100" s="82">
        <v>1240</v>
      </c>
      <c r="H100" s="105">
        <f t="shared" si="3"/>
        <v>100</v>
      </c>
    </row>
    <row r="101" spans="1:8" ht="45" customHeight="1">
      <c r="A101" s="60" t="s">
        <v>530</v>
      </c>
      <c r="B101" s="87" t="s">
        <v>369</v>
      </c>
      <c r="C101" s="87" t="s">
        <v>482</v>
      </c>
      <c r="D101" s="87" t="s">
        <v>531</v>
      </c>
      <c r="E101" s="87" t="s">
        <v>174</v>
      </c>
      <c r="F101" s="82">
        <f>F102</f>
        <v>82</v>
      </c>
      <c r="G101" s="82">
        <f>G102</f>
        <v>47.2</v>
      </c>
      <c r="H101" s="105">
        <f t="shared" si="3"/>
        <v>57.560975609756106</v>
      </c>
    </row>
    <row r="102" spans="1:8" ht="24.75" customHeight="1">
      <c r="A102" s="74" t="s">
        <v>188</v>
      </c>
      <c r="B102" s="87" t="s">
        <v>369</v>
      </c>
      <c r="C102" s="87" t="s">
        <v>482</v>
      </c>
      <c r="D102" s="87" t="s">
        <v>532</v>
      </c>
      <c r="E102" s="87" t="s">
        <v>174</v>
      </c>
      <c r="F102" s="82">
        <f>F103</f>
        <v>82</v>
      </c>
      <c r="G102" s="82">
        <f>G103</f>
        <v>47.2</v>
      </c>
      <c r="H102" s="105">
        <f t="shared" si="3"/>
        <v>57.560975609756106</v>
      </c>
    </row>
    <row r="103" spans="1:8" ht="43.5" customHeight="1">
      <c r="A103" s="61" t="s">
        <v>498</v>
      </c>
      <c r="B103" s="87" t="s">
        <v>369</v>
      </c>
      <c r="C103" s="87" t="s">
        <v>482</v>
      </c>
      <c r="D103" s="87" t="s">
        <v>532</v>
      </c>
      <c r="E103" s="87" t="s">
        <v>382</v>
      </c>
      <c r="F103" s="82">
        <v>82</v>
      </c>
      <c r="G103" s="82">
        <v>47.2</v>
      </c>
      <c r="H103" s="105">
        <f t="shared" si="3"/>
        <v>57.560975609756106</v>
      </c>
    </row>
    <row r="104" spans="1:8" s="89" customFormat="1" ht="18" customHeight="1">
      <c r="A104" s="58" t="s">
        <v>565</v>
      </c>
      <c r="B104" s="59" t="s">
        <v>369</v>
      </c>
      <c r="C104" s="59" t="s">
        <v>195</v>
      </c>
      <c r="D104" s="59" t="s">
        <v>544</v>
      </c>
      <c r="E104" s="59" t="s">
        <v>174</v>
      </c>
      <c r="F104" s="82">
        <v>30</v>
      </c>
      <c r="G104" s="82">
        <f>G105</f>
        <v>0</v>
      </c>
      <c r="H104" s="105">
        <f t="shared" si="3"/>
        <v>0</v>
      </c>
    </row>
    <row r="105" spans="1:8" ht="23.25" customHeight="1">
      <c r="A105" s="107" t="s">
        <v>197</v>
      </c>
      <c r="B105" s="59" t="s">
        <v>369</v>
      </c>
      <c r="C105" s="59" t="s">
        <v>196</v>
      </c>
      <c r="D105" s="59" t="s">
        <v>566</v>
      </c>
      <c r="E105" s="59" t="s">
        <v>174</v>
      </c>
      <c r="F105" s="82">
        <v>30</v>
      </c>
      <c r="G105" s="82">
        <f>G106</f>
        <v>0</v>
      </c>
      <c r="H105" s="105">
        <f t="shared" si="3"/>
        <v>0</v>
      </c>
    </row>
    <row r="106" spans="1:8" ht="36.75" customHeight="1">
      <c r="A106" s="61" t="s">
        <v>498</v>
      </c>
      <c r="B106" s="59" t="s">
        <v>369</v>
      </c>
      <c r="C106" s="59" t="s">
        <v>196</v>
      </c>
      <c r="D106" s="59" t="s">
        <v>566</v>
      </c>
      <c r="E106" s="59" t="s">
        <v>382</v>
      </c>
      <c r="F106" s="82">
        <v>30</v>
      </c>
      <c r="G106" s="82">
        <v>0</v>
      </c>
      <c r="H106" s="105">
        <f t="shared" si="3"/>
        <v>0</v>
      </c>
    </row>
    <row r="107" spans="1:8" ht="18" customHeight="1" hidden="1">
      <c r="A107" s="58" t="s">
        <v>203</v>
      </c>
      <c r="B107" s="59" t="s">
        <v>369</v>
      </c>
      <c r="C107" s="59" t="s">
        <v>204</v>
      </c>
      <c r="D107" s="59" t="s">
        <v>173</v>
      </c>
      <c r="E107" s="59" t="s">
        <v>174</v>
      </c>
      <c r="F107" s="82">
        <f>F108+F113</f>
        <v>7399.5</v>
      </c>
      <c r="G107" s="82"/>
      <c r="H107" s="105">
        <f t="shared" si="3"/>
        <v>0</v>
      </c>
    </row>
    <row r="108" spans="1:8" ht="30.75" customHeight="1">
      <c r="A108" s="58" t="s">
        <v>205</v>
      </c>
      <c r="B108" s="59" t="s">
        <v>369</v>
      </c>
      <c r="C108" s="59" t="s">
        <v>206</v>
      </c>
      <c r="D108" s="59" t="s">
        <v>173</v>
      </c>
      <c r="E108" s="59" t="s">
        <v>174</v>
      </c>
      <c r="F108" s="82">
        <f>F109</f>
        <v>2574.8</v>
      </c>
      <c r="G108" s="82">
        <f>G109</f>
        <v>2573.8</v>
      </c>
      <c r="H108" s="105">
        <f t="shared" si="3"/>
        <v>99.96116203200248</v>
      </c>
    </row>
    <row r="109" spans="1:8" ht="23.25" customHeight="1">
      <c r="A109" s="147" t="s">
        <v>530</v>
      </c>
      <c r="B109" s="59" t="s">
        <v>369</v>
      </c>
      <c r="C109" s="59" t="s">
        <v>206</v>
      </c>
      <c r="D109" s="59" t="s">
        <v>531</v>
      </c>
      <c r="E109" s="59" t="s">
        <v>174</v>
      </c>
      <c r="F109" s="55">
        <f>F111</f>
        <v>2574.8</v>
      </c>
      <c r="G109" s="82">
        <f>G111</f>
        <v>2573.8</v>
      </c>
      <c r="H109" s="105">
        <f t="shared" si="3"/>
        <v>99.96116203200248</v>
      </c>
    </row>
    <row r="110" spans="1:8" ht="16.5" customHeight="1">
      <c r="A110" s="147"/>
      <c r="B110" s="65"/>
      <c r="C110" s="65"/>
      <c r="D110" s="65"/>
      <c r="E110" s="65"/>
      <c r="F110" s="55"/>
      <c r="G110" s="82"/>
      <c r="H110" s="105"/>
    </row>
    <row r="111" spans="1:8" ht="30.75" customHeight="1">
      <c r="A111" s="61" t="s">
        <v>392</v>
      </c>
      <c r="B111" s="59" t="s">
        <v>369</v>
      </c>
      <c r="C111" s="59" t="s">
        <v>206</v>
      </c>
      <c r="D111" s="59" t="s">
        <v>567</v>
      </c>
      <c r="E111" s="59" t="s">
        <v>174</v>
      </c>
      <c r="F111" s="55">
        <f>F112</f>
        <v>2574.8</v>
      </c>
      <c r="G111" s="82">
        <f>G112</f>
        <v>2573.8</v>
      </c>
      <c r="H111" s="105">
        <f t="shared" si="3"/>
        <v>99.96116203200248</v>
      </c>
    </row>
    <row r="112" spans="1:8" ht="27" customHeight="1">
      <c r="A112" s="88" t="s">
        <v>568</v>
      </c>
      <c r="B112" s="59" t="s">
        <v>369</v>
      </c>
      <c r="C112" s="59" t="s">
        <v>206</v>
      </c>
      <c r="D112" s="59" t="s">
        <v>567</v>
      </c>
      <c r="E112" s="90" t="s">
        <v>569</v>
      </c>
      <c r="F112" s="55">
        <v>2574.8</v>
      </c>
      <c r="G112" s="82">
        <v>2573.8</v>
      </c>
      <c r="H112" s="105">
        <f t="shared" si="3"/>
        <v>99.96116203200248</v>
      </c>
    </row>
    <row r="113" spans="1:8" ht="27" customHeight="1">
      <c r="A113" s="61" t="s">
        <v>393</v>
      </c>
      <c r="B113" s="59" t="s">
        <v>369</v>
      </c>
      <c r="C113" s="59" t="s">
        <v>394</v>
      </c>
      <c r="D113" s="59" t="s">
        <v>173</v>
      </c>
      <c r="E113" s="59" t="s">
        <v>174</v>
      </c>
      <c r="F113" s="55">
        <f>F124+F119+F114</f>
        <v>4824.7</v>
      </c>
      <c r="G113" s="55">
        <f>G124+G119+G114</f>
        <v>3956.3</v>
      </c>
      <c r="H113" s="105">
        <f t="shared" si="3"/>
        <v>82.0009534271561</v>
      </c>
    </row>
    <row r="114" spans="1:8" ht="27" customHeight="1">
      <c r="A114" s="117" t="s">
        <v>72</v>
      </c>
      <c r="B114" s="65" t="s">
        <v>369</v>
      </c>
      <c r="C114" s="65" t="s">
        <v>394</v>
      </c>
      <c r="D114" s="65" t="s">
        <v>73</v>
      </c>
      <c r="E114" s="65" t="s">
        <v>174</v>
      </c>
      <c r="F114" s="55">
        <f>F115+F117</f>
        <v>4147.8</v>
      </c>
      <c r="G114" s="55">
        <f>G115+G117</f>
        <v>3327.4</v>
      </c>
      <c r="H114" s="105">
        <f t="shared" si="3"/>
        <v>80.22083996335407</v>
      </c>
    </row>
    <row r="115" spans="1:8" ht="53.25" customHeight="1">
      <c r="A115" s="117" t="s">
        <v>74</v>
      </c>
      <c r="B115" s="65" t="s">
        <v>369</v>
      </c>
      <c r="C115" s="65" t="s">
        <v>394</v>
      </c>
      <c r="D115" s="65" t="s">
        <v>75</v>
      </c>
      <c r="E115" s="65" t="s">
        <v>174</v>
      </c>
      <c r="F115" s="55">
        <f>F116</f>
        <v>1451.7</v>
      </c>
      <c r="G115" s="55">
        <f>G116</f>
        <v>1164.6</v>
      </c>
      <c r="H115" s="105">
        <f t="shared" si="3"/>
        <v>80.22318660880346</v>
      </c>
    </row>
    <row r="116" spans="1:8" ht="27" customHeight="1">
      <c r="A116" s="117" t="s">
        <v>76</v>
      </c>
      <c r="B116" s="65" t="s">
        <v>369</v>
      </c>
      <c r="C116" s="65" t="s">
        <v>394</v>
      </c>
      <c r="D116" s="65" t="s">
        <v>75</v>
      </c>
      <c r="E116" s="65" t="s">
        <v>77</v>
      </c>
      <c r="F116" s="55">
        <v>1451.7</v>
      </c>
      <c r="G116" s="55">
        <v>1164.6</v>
      </c>
      <c r="H116" s="105">
        <f t="shared" si="3"/>
        <v>80.22318660880346</v>
      </c>
    </row>
    <row r="117" spans="1:8" ht="27" customHeight="1">
      <c r="A117" s="117" t="s">
        <v>78</v>
      </c>
      <c r="B117" s="65" t="s">
        <v>369</v>
      </c>
      <c r="C117" s="65" t="s">
        <v>394</v>
      </c>
      <c r="D117" s="65" t="s">
        <v>79</v>
      </c>
      <c r="E117" s="65" t="s">
        <v>174</v>
      </c>
      <c r="F117" s="55">
        <f>F118</f>
        <v>2696.1</v>
      </c>
      <c r="G117" s="55">
        <f>G118</f>
        <v>2162.8</v>
      </c>
      <c r="H117" s="105">
        <f t="shared" si="3"/>
        <v>80.21957642520678</v>
      </c>
    </row>
    <row r="118" spans="1:8" ht="27" customHeight="1">
      <c r="A118" s="117" t="s">
        <v>76</v>
      </c>
      <c r="B118" s="65" t="s">
        <v>369</v>
      </c>
      <c r="C118" s="65" t="s">
        <v>394</v>
      </c>
      <c r="D118" s="65" t="s">
        <v>79</v>
      </c>
      <c r="E118" s="65" t="s">
        <v>77</v>
      </c>
      <c r="F118" s="55">
        <v>2696.1</v>
      </c>
      <c r="G118" s="55">
        <v>2162.8</v>
      </c>
      <c r="H118" s="105">
        <f t="shared" si="3"/>
        <v>80.21957642520678</v>
      </c>
    </row>
    <row r="119" spans="1:8" ht="27" customHeight="1">
      <c r="A119" s="117" t="s">
        <v>80</v>
      </c>
      <c r="B119" s="65" t="s">
        <v>369</v>
      </c>
      <c r="C119" s="65" t="s">
        <v>394</v>
      </c>
      <c r="D119" s="65" t="s">
        <v>562</v>
      </c>
      <c r="E119" s="65" t="s">
        <v>174</v>
      </c>
      <c r="F119" s="55">
        <f>F120+F122</f>
        <v>617.9</v>
      </c>
      <c r="G119" s="55">
        <f>G120+G122</f>
        <v>617.9</v>
      </c>
      <c r="H119" s="105">
        <f t="shared" si="3"/>
        <v>100</v>
      </c>
    </row>
    <row r="120" spans="1:8" ht="56.25" customHeight="1">
      <c r="A120" s="117" t="s">
        <v>81</v>
      </c>
      <c r="B120" s="65" t="s">
        <v>369</v>
      </c>
      <c r="C120" s="65" t="s">
        <v>394</v>
      </c>
      <c r="D120" s="65" t="s">
        <v>82</v>
      </c>
      <c r="E120" s="65" t="s">
        <v>174</v>
      </c>
      <c r="F120" s="55">
        <f>F121</f>
        <v>302.9</v>
      </c>
      <c r="G120" s="55">
        <f>G121</f>
        <v>302.9</v>
      </c>
      <c r="H120" s="105">
        <f t="shared" si="3"/>
        <v>100</v>
      </c>
    </row>
    <row r="121" spans="1:8" ht="27" customHeight="1">
      <c r="A121" s="117" t="s">
        <v>76</v>
      </c>
      <c r="B121" s="65" t="s">
        <v>369</v>
      </c>
      <c r="C121" s="65" t="s">
        <v>394</v>
      </c>
      <c r="D121" s="65" t="s">
        <v>82</v>
      </c>
      <c r="E121" s="65" t="s">
        <v>77</v>
      </c>
      <c r="F121" s="55">
        <v>302.9</v>
      </c>
      <c r="G121" s="55">
        <v>302.9</v>
      </c>
      <c r="H121" s="105">
        <f t="shared" si="3"/>
        <v>100</v>
      </c>
    </row>
    <row r="122" spans="1:8" ht="37.5" customHeight="1">
      <c r="A122" s="117" t="s">
        <v>83</v>
      </c>
      <c r="B122" s="65" t="s">
        <v>369</v>
      </c>
      <c r="C122" s="65" t="s">
        <v>394</v>
      </c>
      <c r="D122" s="65" t="s">
        <v>84</v>
      </c>
      <c r="E122" s="65" t="s">
        <v>174</v>
      </c>
      <c r="F122" s="55">
        <f>F123</f>
        <v>315</v>
      </c>
      <c r="G122" s="55">
        <f>G123</f>
        <v>315</v>
      </c>
      <c r="H122" s="105">
        <f t="shared" si="3"/>
        <v>100</v>
      </c>
    </row>
    <row r="123" spans="1:8" ht="27" customHeight="1">
      <c r="A123" s="117" t="s">
        <v>76</v>
      </c>
      <c r="B123" s="65" t="s">
        <v>369</v>
      </c>
      <c r="C123" s="65" t="s">
        <v>394</v>
      </c>
      <c r="D123" s="65" t="s">
        <v>84</v>
      </c>
      <c r="E123" s="65" t="s">
        <v>77</v>
      </c>
      <c r="F123" s="55">
        <v>315</v>
      </c>
      <c r="G123" s="55">
        <v>315</v>
      </c>
      <c r="H123" s="105">
        <f t="shared" si="3"/>
        <v>100</v>
      </c>
    </row>
    <row r="124" spans="1:8" ht="36.75" customHeight="1">
      <c r="A124" s="61" t="s">
        <v>530</v>
      </c>
      <c r="B124" s="59" t="s">
        <v>369</v>
      </c>
      <c r="C124" s="59" t="s">
        <v>394</v>
      </c>
      <c r="D124" s="59" t="s">
        <v>531</v>
      </c>
      <c r="E124" s="59" t="s">
        <v>174</v>
      </c>
      <c r="F124" s="55">
        <f>F125+F127+F129</f>
        <v>59</v>
      </c>
      <c r="G124" s="55">
        <f>G125+G127+G129</f>
        <v>11</v>
      </c>
      <c r="H124" s="105">
        <f t="shared" si="3"/>
        <v>18.64406779661017</v>
      </c>
    </row>
    <row r="125" spans="1:8" ht="55.5" customHeight="1">
      <c r="A125" s="61" t="s">
        <v>570</v>
      </c>
      <c r="B125" s="59" t="s">
        <v>369</v>
      </c>
      <c r="C125" s="59" t="s">
        <v>394</v>
      </c>
      <c r="D125" s="59" t="s">
        <v>571</v>
      </c>
      <c r="E125" s="59" t="s">
        <v>174</v>
      </c>
      <c r="F125" s="55">
        <f>F126</f>
        <v>59</v>
      </c>
      <c r="G125" s="55">
        <f>G126</f>
        <v>11</v>
      </c>
      <c r="H125" s="105">
        <f t="shared" si="3"/>
        <v>18.64406779661017</v>
      </c>
    </row>
    <row r="126" spans="1:8" ht="48" customHeight="1">
      <c r="A126" s="110" t="s">
        <v>572</v>
      </c>
      <c r="B126" s="59" t="s">
        <v>369</v>
      </c>
      <c r="C126" s="59" t="s">
        <v>394</v>
      </c>
      <c r="D126" s="59" t="s">
        <v>571</v>
      </c>
      <c r="E126" s="59" t="s">
        <v>411</v>
      </c>
      <c r="F126" s="55">
        <v>59</v>
      </c>
      <c r="G126" s="82">
        <v>11</v>
      </c>
      <c r="H126" s="105">
        <f t="shared" si="3"/>
        <v>18.64406779661017</v>
      </c>
    </row>
    <row r="127" spans="1:8" ht="31.5" customHeight="1">
      <c r="A127" s="61" t="s">
        <v>573</v>
      </c>
      <c r="B127" s="59" t="s">
        <v>369</v>
      </c>
      <c r="C127" s="59" t="s">
        <v>394</v>
      </c>
      <c r="D127" s="59" t="s">
        <v>574</v>
      </c>
      <c r="E127" s="59" t="s">
        <v>174</v>
      </c>
      <c r="F127" s="55">
        <f>F128</f>
        <v>0</v>
      </c>
      <c r="G127" s="82">
        <f>G128</f>
        <v>0</v>
      </c>
      <c r="H127" s="105">
        <v>0</v>
      </c>
    </row>
    <row r="128" spans="1:8" ht="40.5" customHeight="1">
      <c r="A128" s="77" t="s">
        <v>572</v>
      </c>
      <c r="B128" s="59" t="s">
        <v>369</v>
      </c>
      <c r="C128" s="59" t="s">
        <v>394</v>
      </c>
      <c r="D128" s="59" t="s">
        <v>574</v>
      </c>
      <c r="E128" s="59" t="s">
        <v>411</v>
      </c>
      <c r="F128" s="55">
        <v>0</v>
      </c>
      <c r="G128" s="82">
        <v>0</v>
      </c>
      <c r="H128" s="105">
        <v>0</v>
      </c>
    </row>
    <row r="129" spans="1:8" ht="50.25" customHeight="1">
      <c r="A129" s="61" t="s">
        <v>575</v>
      </c>
      <c r="B129" s="59" t="s">
        <v>369</v>
      </c>
      <c r="C129" s="59" t="s">
        <v>394</v>
      </c>
      <c r="D129" s="59" t="s">
        <v>576</v>
      </c>
      <c r="E129" s="59" t="s">
        <v>174</v>
      </c>
      <c r="F129" s="55">
        <f>F130</f>
        <v>0</v>
      </c>
      <c r="G129" s="82">
        <f>G130</f>
        <v>0</v>
      </c>
      <c r="H129" s="105">
        <v>0</v>
      </c>
    </row>
    <row r="130" spans="1:8" ht="39" customHeight="1">
      <c r="A130" s="77" t="s">
        <v>572</v>
      </c>
      <c r="B130" s="59" t="s">
        <v>369</v>
      </c>
      <c r="C130" s="59" t="s">
        <v>394</v>
      </c>
      <c r="D130" s="59" t="s">
        <v>576</v>
      </c>
      <c r="E130" s="59" t="s">
        <v>411</v>
      </c>
      <c r="F130" s="55">
        <v>0</v>
      </c>
      <c r="G130" s="82">
        <v>0</v>
      </c>
      <c r="H130" s="105">
        <v>0</v>
      </c>
    </row>
    <row r="131" spans="1:8" ht="39" customHeight="1">
      <c r="A131" s="117" t="s">
        <v>220</v>
      </c>
      <c r="B131" s="65" t="s">
        <v>369</v>
      </c>
      <c r="C131" s="65" t="s">
        <v>221</v>
      </c>
      <c r="D131" s="65" t="s">
        <v>173</v>
      </c>
      <c r="E131" s="65" t="s">
        <v>174</v>
      </c>
      <c r="F131" s="55">
        <f aca="true" t="shared" si="4" ref="F131:G133">F132</f>
        <v>2550</v>
      </c>
      <c r="G131" s="82">
        <f t="shared" si="4"/>
        <v>2550</v>
      </c>
      <c r="H131" s="105">
        <f t="shared" si="3"/>
        <v>100</v>
      </c>
    </row>
    <row r="132" spans="1:8" ht="39" customHeight="1">
      <c r="A132" s="110" t="s">
        <v>618</v>
      </c>
      <c r="B132" s="65" t="s">
        <v>369</v>
      </c>
      <c r="C132" s="65" t="s">
        <v>221</v>
      </c>
      <c r="D132" s="65" t="s">
        <v>619</v>
      </c>
      <c r="E132" s="65" t="s">
        <v>174</v>
      </c>
      <c r="F132" s="55">
        <f t="shared" si="4"/>
        <v>2550</v>
      </c>
      <c r="G132" s="82">
        <f t="shared" si="4"/>
        <v>2550</v>
      </c>
      <c r="H132" s="105">
        <f t="shared" si="3"/>
        <v>100</v>
      </c>
    </row>
    <row r="133" spans="1:8" ht="39" customHeight="1">
      <c r="A133" s="117" t="s">
        <v>85</v>
      </c>
      <c r="B133" s="65" t="s">
        <v>369</v>
      </c>
      <c r="C133" s="65" t="s">
        <v>221</v>
      </c>
      <c r="D133" s="65" t="s">
        <v>86</v>
      </c>
      <c r="E133" s="65" t="s">
        <v>174</v>
      </c>
      <c r="F133" s="55">
        <f t="shared" si="4"/>
        <v>2550</v>
      </c>
      <c r="G133" s="82">
        <f t="shared" si="4"/>
        <v>2550</v>
      </c>
      <c r="H133" s="105">
        <f t="shared" si="3"/>
        <v>100</v>
      </c>
    </row>
    <row r="134" spans="1:8" ht="102.75" customHeight="1">
      <c r="A134" s="118" t="s">
        <v>87</v>
      </c>
      <c r="B134" s="65" t="s">
        <v>369</v>
      </c>
      <c r="C134" s="65" t="s">
        <v>221</v>
      </c>
      <c r="D134" s="65" t="s">
        <v>86</v>
      </c>
      <c r="E134" s="65" t="s">
        <v>88</v>
      </c>
      <c r="F134" s="55">
        <v>2550</v>
      </c>
      <c r="G134" s="82">
        <v>2550</v>
      </c>
      <c r="H134" s="105">
        <f t="shared" si="3"/>
        <v>100</v>
      </c>
    </row>
    <row r="135" spans="1:8" ht="30.75" customHeight="1">
      <c r="A135" s="58" t="s">
        <v>201</v>
      </c>
      <c r="B135" s="59" t="s">
        <v>369</v>
      </c>
      <c r="C135" s="59" t="s">
        <v>228</v>
      </c>
      <c r="D135" s="59" t="s">
        <v>173</v>
      </c>
      <c r="E135" s="59" t="s">
        <v>174</v>
      </c>
      <c r="F135" s="55">
        <f>F136+F143</f>
        <v>843.2</v>
      </c>
      <c r="G135" s="55">
        <f>G136+G143</f>
        <v>709.9000000000001</v>
      </c>
      <c r="H135" s="105">
        <f t="shared" si="3"/>
        <v>84.19117647058825</v>
      </c>
    </row>
    <row r="136" spans="1:8" ht="17.25" customHeight="1">
      <c r="A136" s="58" t="s">
        <v>371</v>
      </c>
      <c r="B136" s="59" t="s">
        <v>369</v>
      </c>
      <c r="C136" s="59" t="s">
        <v>230</v>
      </c>
      <c r="D136" s="59" t="s">
        <v>173</v>
      </c>
      <c r="E136" s="59" t="s">
        <v>174</v>
      </c>
      <c r="F136" s="55">
        <f>F137</f>
        <v>452.6</v>
      </c>
      <c r="G136" s="55">
        <f>G137</f>
        <v>396.70000000000005</v>
      </c>
      <c r="H136" s="105">
        <f t="shared" si="3"/>
        <v>87.64913831197526</v>
      </c>
    </row>
    <row r="137" spans="1:8" ht="19.5" customHeight="1">
      <c r="A137" s="58" t="s">
        <v>577</v>
      </c>
      <c r="B137" s="59" t="s">
        <v>369</v>
      </c>
      <c r="C137" s="59" t="s">
        <v>230</v>
      </c>
      <c r="D137" s="59" t="s">
        <v>578</v>
      </c>
      <c r="E137" s="59" t="s">
        <v>174</v>
      </c>
      <c r="F137" s="55">
        <f>F139+F140+F141</f>
        <v>452.6</v>
      </c>
      <c r="G137" s="55">
        <f>G139+G140+G141</f>
        <v>396.70000000000005</v>
      </c>
      <c r="H137" s="105">
        <f t="shared" si="3"/>
        <v>87.64913831197526</v>
      </c>
    </row>
    <row r="138" spans="1:8" ht="57" customHeight="1">
      <c r="A138" s="58" t="s">
        <v>579</v>
      </c>
      <c r="B138" s="59" t="s">
        <v>369</v>
      </c>
      <c r="C138" s="59" t="s">
        <v>230</v>
      </c>
      <c r="D138" s="59" t="s">
        <v>580</v>
      </c>
      <c r="E138" s="59" t="s">
        <v>174</v>
      </c>
      <c r="F138" s="55">
        <f>F139+F140+F141</f>
        <v>452.6</v>
      </c>
      <c r="G138" s="55">
        <f>G139+G140+G141</f>
        <v>396.70000000000005</v>
      </c>
      <c r="H138" s="105">
        <f t="shared" si="3"/>
        <v>87.64913831197526</v>
      </c>
    </row>
    <row r="139" spans="1:8" ht="45" customHeight="1">
      <c r="A139" s="61" t="s">
        <v>498</v>
      </c>
      <c r="B139" s="59" t="s">
        <v>369</v>
      </c>
      <c r="C139" s="59" t="s">
        <v>230</v>
      </c>
      <c r="D139" s="59" t="s">
        <v>580</v>
      </c>
      <c r="E139" s="59" t="s">
        <v>382</v>
      </c>
      <c r="F139" s="55">
        <v>200.6</v>
      </c>
      <c r="G139" s="82">
        <v>152.8</v>
      </c>
      <c r="H139" s="105">
        <f t="shared" si="3"/>
        <v>76.1714855433699</v>
      </c>
    </row>
    <row r="140" spans="1:8" ht="41.25" customHeight="1">
      <c r="A140" s="60" t="s">
        <v>515</v>
      </c>
      <c r="B140" s="59" t="s">
        <v>369</v>
      </c>
      <c r="C140" s="59" t="s">
        <v>230</v>
      </c>
      <c r="D140" s="59" t="s">
        <v>580</v>
      </c>
      <c r="E140" s="59" t="s">
        <v>385</v>
      </c>
      <c r="F140" s="55">
        <v>182</v>
      </c>
      <c r="G140" s="82">
        <v>173.9</v>
      </c>
      <c r="H140" s="105">
        <f t="shared" si="3"/>
        <v>95.54945054945055</v>
      </c>
    </row>
    <row r="141" spans="1:8" ht="31.5" customHeight="1">
      <c r="A141" s="58" t="s">
        <v>183</v>
      </c>
      <c r="B141" s="59" t="s">
        <v>369</v>
      </c>
      <c r="C141" s="59" t="s">
        <v>230</v>
      </c>
      <c r="D141" s="59" t="s">
        <v>580</v>
      </c>
      <c r="E141" s="59" t="s">
        <v>387</v>
      </c>
      <c r="F141" s="55">
        <v>70</v>
      </c>
      <c r="G141" s="82">
        <v>70</v>
      </c>
      <c r="H141" s="105">
        <f t="shared" si="3"/>
        <v>100</v>
      </c>
    </row>
    <row r="142" spans="1:8" ht="17.25" customHeight="1">
      <c r="A142" s="58" t="s">
        <v>577</v>
      </c>
      <c r="B142" s="59" t="s">
        <v>369</v>
      </c>
      <c r="C142" s="59" t="s">
        <v>233</v>
      </c>
      <c r="D142" s="59" t="s">
        <v>173</v>
      </c>
      <c r="E142" s="59" t="s">
        <v>174</v>
      </c>
      <c r="F142" s="55">
        <f aca="true" t="shared" si="5" ref="F142:G144">F143</f>
        <v>390.6</v>
      </c>
      <c r="G142" s="55">
        <f t="shared" si="5"/>
        <v>313.2</v>
      </c>
      <c r="H142" s="105">
        <f t="shared" si="3"/>
        <v>80.18433179723502</v>
      </c>
    </row>
    <row r="143" spans="1:8" ht="25.5" customHeight="1">
      <c r="A143" s="58" t="s">
        <v>202</v>
      </c>
      <c r="B143" s="59" t="s">
        <v>369</v>
      </c>
      <c r="C143" s="59" t="s">
        <v>233</v>
      </c>
      <c r="D143" s="59" t="s">
        <v>578</v>
      </c>
      <c r="E143" s="59" t="s">
        <v>174</v>
      </c>
      <c r="F143" s="55">
        <f t="shared" si="5"/>
        <v>390.6</v>
      </c>
      <c r="G143" s="55">
        <f t="shared" si="5"/>
        <v>313.2</v>
      </c>
      <c r="H143" s="105">
        <f t="shared" si="3"/>
        <v>80.18433179723502</v>
      </c>
    </row>
    <row r="144" spans="1:8" ht="33.75" customHeight="1">
      <c r="A144" s="58" t="s">
        <v>395</v>
      </c>
      <c r="B144" s="59" t="s">
        <v>369</v>
      </c>
      <c r="C144" s="59" t="s">
        <v>233</v>
      </c>
      <c r="D144" s="59" t="s">
        <v>581</v>
      </c>
      <c r="E144" s="59" t="s">
        <v>174</v>
      </c>
      <c r="F144" s="55">
        <f t="shared" si="5"/>
        <v>390.6</v>
      </c>
      <c r="G144" s="55">
        <f t="shared" si="5"/>
        <v>313.2</v>
      </c>
      <c r="H144" s="105">
        <f t="shared" si="3"/>
        <v>80.18433179723502</v>
      </c>
    </row>
    <row r="145" spans="1:8" ht="33" customHeight="1">
      <c r="A145" s="61" t="s">
        <v>498</v>
      </c>
      <c r="B145" s="59" t="s">
        <v>369</v>
      </c>
      <c r="C145" s="59" t="s">
        <v>233</v>
      </c>
      <c r="D145" s="59" t="s">
        <v>581</v>
      </c>
      <c r="E145" s="59" t="s">
        <v>382</v>
      </c>
      <c r="F145" s="55">
        <v>390.6</v>
      </c>
      <c r="G145" s="82">
        <v>313.2</v>
      </c>
      <c r="H145" s="105">
        <f t="shared" si="3"/>
        <v>80.18433179723502</v>
      </c>
    </row>
    <row r="146" spans="1:8" ht="33.75" customHeight="1">
      <c r="A146" s="58" t="s">
        <v>396</v>
      </c>
      <c r="B146" s="59" t="s">
        <v>369</v>
      </c>
      <c r="C146" s="59" t="s">
        <v>397</v>
      </c>
      <c r="D146" s="59" t="s">
        <v>173</v>
      </c>
      <c r="E146" s="59" t="s">
        <v>174</v>
      </c>
      <c r="F146" s="55">
        <f aca="true" t="shared" si="6" ref="F146:G148">F147</f>
        <v>1292</v>
      </c>
      <c r="G146" s="82">
        <f t="shared" si="6"/>
        <v>907</v>
      </c>
      <c r="H146" s="105">
        <f t="shared" si="3"/>
        <v>70.20123839009288</v>
      </c>
    </row>
    <row r="147" spans="1:8" ht="42.75" customHeight="1">
      <c r="A147" s="58" t="s">
        <v>530</v>
      </c>
      <c r="B147" s="59" t="s">
        <v>369</v>
      </c>
      <c r="C147" s="59" t="s">
        <v>373</v>
      </c>
      <c r="D147" s="59" t="s">
        <v>531</v>
      </c>
      <c r="E147" s="59" t="s">
        <v>174</v>
      </c>
      <c r="F147" s="55">
        <f t="shared" si="6"/>
        <v>1292</v>
      </c>
      <c r="G147" s="82">
        <f t="shared" si="6"/>
        <v>907</v>
      </c>
      <c r="H147" s="105">
        <f t="shared" si="3"/>
        <v>70.20123839009288</v>
      </c>
    </row>
    <row r="148" spans="1:8" ht="38.25" customHeight="1">
      <c r="A148" s="58" t="s">
        <v>582</v>
      </c>
      <c r="B148" s="59" t="s">
        <v>369</v>
      </c>
      <c r="C148" s="59" t="s">
        <v>373</v>
      </c>
      <c r="D148" s="59" t="s">
        <v>583</v>
      </c>
      <c r="E148" s="59" t="s">
        <v>174</v>
      </c>
      <c r="F148" s="55">
        <f t="shared" si="6"/>
        <v>1292</v>
      </c>
      <c r="G148" s="82">
        <f t="shared" si="6"/>
        <v>907</v>
      </c>
      <c r="H148" s="105">
        <f t="shared" si="3"/>
        <v>70.20123839009288</v>
      </c>
    </row>
    <row r="149" spans="1:8" ht="54.75" customHeight="1">
      <c r="A149" s="91" t="s">
        <v>584</v>
      </c>
      <c r="B149" s="59" t="s">
        <v>369</v>
      </c>
      <c r="C149" s="59" t="s">
        <v>373</v>
      </c>
      <c r="D149" s="59" t="s">
        <v>583</v>
      </c>
      <c r="E149" s="59" t="s">
        <v>398</v>
      </c>
      <c r="F149" s="55">
        <v>1292</v>
      </c>
      <c r="G149" s="82">
        <v>907</v>
      </c>
      <c r="H149" s="105">
        <f t="shared" si="3"/>
        <v>70.20123839009288</v>
      </c>
    </row>
    <row r="150" spans="1:8" ht="21.75" customHeight="1">
      <c r="A150" s="58" t="s">
        <v>585</v>
      </c>
      <c r="B150" s="59" t="s">
        <v>369</v>
      </c>
      <c r="C150" s="59" t="s">
        <v>586</v>
      </c>
      <c r="D150" s="59" t="s">
        <v>173</v>
      </c>
      <c r="E150" s="59" t="s">
        <v>174</v>
      </c>
      <c r="F150" s="78">
        <f aca="true" t="shared" si="7" ref="F150:G153">F151</f>
        <v>30</v>
      </c>
      <c r="G150" s="82">
        <f t="shared" si="7"/>
        <v>0</v>
      </c>
      <c r="H150" s="105">
        <f t="shared" si="3"/>
        <v>0</v>
      </c>
    </row>
    <row r="151" spans="1:8" ht="21.75" customHeight="1">
      <c r="A151" s="58" t="s">
        <v>587</v>
      </c>
      <c r="B151" s="59" t="s">
        <v>369</v>
      </c>
      <c r="C151" s="59" t="s">
        <v>588</v>
      </c>
      <c r="D151" s="59" t="s">
        <v>173</v>
      </c>
      <c r="E151" s="59" t="s">
        <v>174</v>
      </c>
      <c r="F151" s="78">
        <f t="shared" si="7"/>
        <v>30</v>
      </c>
      <c r="G151" s="82">
        <f t="shared" si="7"/>
        <v>0</v>
      </c>
      <c r="H151" s="105">
        <f t="shared" si="3"/>
        <v>0</v>
      </c>
    </row>
    <row r="152" spans="1:8" ht="72.75" customHeight="1">
      <c r="A152" s="58" t="s">
        <v>524</v>
      </c>
      <c r="B152" s="59" t="s">
        <v>369</v>
      </c>
      <c r="C152" s="59" t="s">
        <v>588</v>
      </c>
      <c r="D152" s="59" t="s">
        <v>525</v>
      </c>
      <c r="E152" s="59" t="s">
        <v>174</v>
      </c>
      <c r="F152" s="78">
        <f t="shared" si="7"/>
        <v>30</v>
      </c>
      <c r="G152" s="82">
        <f t="shared" si="7"/>
        <v>0</v>
      </c>
      <c r="H152" s="105">
        <f t="shared" si="3"/>
        <v>0</v>
      </c>
    </row>
    <row r="153" spans="1:8" ht="26.25" customHeight="1">
      <c r="A153" s="58" t="s">
        <v>589</v>
      </c>
      <c r="B153" s="59" t="s">
        <v>369</v>
      </c>
      <c r="C153" s="59" t="s">
        <v>588</v>
      </c>
      <c r="D153" s="59" t="s">
        <v>590</v>
      </c>
      <c r="E153" s="59" t="s">
        <v>174</v>
      </c>
      <c r="F153" s="78">
        <f t="shared" si="7"/>
        <v>30</v>
      </c>
      <c r="G153" s="82">
        <f t="shared" si="7"/>
        <v>0</v>
      </c>
      <c r="H153" s="105">
        <f t="shared" si="3"/>
        <v>0</v>
      </c>
    </row>
    <row r="154" spans="1:8" ht="18.75" customHeight="1">
      <c r="A154" s="77" t="s">
        <v>591</v>
      </c>
      <c r="B154" s="59" t="s">
        <v>369</v>
      </c>
      <c r="C154" s="59" t="s">
        <v>588</v>
      </c>
      <c r="D154" s="59" t="s">
        <v>590</v>
      </c>
      <c r="E154" s="59" t="s">
        <v>592</v>
      </c>
      <c r="F154" s="78">
        <v>30</v>
      </c>
      <c r="G154" s="82">
        <v>0</v>
      </c>
      <c r="H154" s="105">
        <f t="shared" si="3"/>
        <v>0</v>
      </c>
    </row>
    <row r="155" spans="1:8" ht="21.75" customHeight="1">
      <c r="A155" s="56" t="s">
        <v>399</v>
      </c>
      <c r="B155" s="57" t="s">
        <v>400</v>
      </c>
      <c r="C155" s="57" t="s">
        <v>172</v>
      </c>
      <c r="D155" s="57" t="s">
        <v>173</v>
      </c>
      <c r="E155" s="57" t="s">
        <v>174</v>
      </c>
      <c r="F155" s="92">
        <f>F156+F160</f>
        <v>1405</v>
      </c>
      <c r="G155" s="96">
        <f>G156+G160</f>
        <v>1353.6</v>
      </c>
      <c r="H155" s="112">
        <f t="shared" si="3"/>
        <v>96.34163701067615</v>
      </c>
    </row>
    <row r="156" spans="1:8" ht="39.75" customHeight="1">
      <c r="A156" s="126" t="s">
        <v>176</v>
      </c>
      <c r="B156" s="71" t="s">
        <v>400</v>
      </c>
      <c r="C156" s="71" t="s">
        <v>177</v>
      </c>
      <c r="D156" s="71" t="s">
        <v>173</v>
      </c>
      <c r="E156" s="71" t="s">
        <v>172</v>
      </c>
      <c r="F156" s="73">
        <f aca="true" t="shared" si="8" ref="F156:G158">F157</f>
        <v>1003.2</v>
      </c>
      <c r="G156" s="82">
        <f t="shared" si="8"/>
        <v>1003.2</v>
      </c>
      <c r="H156" s="105">
        <f t="shared" si="3"/>
        <v>100</v>
      </c>
    </row>
    <row r="157" spans="1:8" ht="28.5" customHeight="1">
      <c r="A157" s="58" t="s">
        <v>512</v>
      </c>
      <c r="B157" s="71" t="s">
        <v>400</v>
      </c>
      <c r="C157" s="71" t="s">
        <v>177</v>
      </c>
      <c r="D157" s="71" t="s">
        <v>513</v>
      </c>
      <c r="E157" s="71" t="s">
        <v>174</v>
      </c>
      <c r="F157" s="73">
        <f t="shared" si="8"/>
        <v>1003.2</v>
      </c>
      <c r="G157" s="82">
        <f t="shared" si="8"/>
        <v>1003.2</v>
      </c>
      <c r="H157" s="105">
        <f t="shared" si="3"/>
        <v>100</v>
      </c>
    </row>
    <row r="158" spans="1:8" ht="20.25" customHeight="1">
      <c r="A158" s="58" t="s">
        <v>178</v>
      </c>
      <c r="B158" s="71" t="s">
        <v>400</v>
      </c>
      <c r="C158" s="71" t="s">
        <v>177</v>
      </c>
      <c r="D158" s="71" t="s">
        <v>593</v>
      </c>
      <c r="E158" s="71" t="s">
        <v>174</v>
      </c>
      <c r="F158" s="73">
        <f t="shared" si="8"/>
        <v>1003.2</v>
      </c>
      <c r="G158" s="82">
        <f t="shared" si="8"/>
        <v>1003.2</v>
      </c>
      <c r="H158" s="105">
        <f aca="true" t="shared" si="9" ref="H158:H238">G158/F158*100</f>
        <v>100</v>
      </c>
    </row>
    <row r="159" spans="1:8" ht="37.5" customHeight="1">
      <c r="A159" s="94" t="s">
        <v>515</v>
      </c>
      <c r="B159" s="71" t="s">
        <v>400</v>
      </c>
      <c r="C159" s="71" t="s">
        <v>177</v>
      </c>
      <c r="D159" s="71" t="s">
        <v>593</v>
      </c>
      <c r="E159" s="71" t="s">
        <v>385</v>
      </c>
      <c r="F159" s="73">
        <v>1003.2</v>
      </c>
      <c r="G159" s="82">
        <v>1003.2</v>
      </c>
      <c r="H159" s="105">
        <f t="shared" si="9"/>
        <v>100</v>
      </c>
    </row>
    <row r="160" spans="1:8" ht="54.75" customHeight="1">
      <c r="A160" s="58" t="s">
        <v>180</v>
      </c>
      <c r="B160" s="71" t="s">
        <v>400</v>
      </c>
      <c r="C160" s="71" t="s">
        <v>181</v>
      </c>
      <c r="D160" s="71" t="s">
        <v>173</v>
      </c>
      <c r="E160" s="71" t="s">
        <v>174</v>
      </c>
      <c r="F160" s="95">
        <f>F161</f>
        <v>401.8</v>
      </c>
      <c r="G160" s="82">
        <f>G161</f>
        <v>350.4</v>
      </c>
      <c r="H160" s="105">
        <f t="shared" si="9"/>
        <v>87.20756595321055</v>
      </c>
    </row>
    <row r="161" spans="1:8" ht="15" customHeight="1">
      <c r="A161" s="72" t="s">
        <v>512</v>
      </c>
      <c r="B161" s="71" t="s">
        <v>400</v>
      </c>
      <c r="C161" s="71" t="s">
        <v>181</v>
      </c>
      <c r="D161" s="71" t="s">
        <v>513</v>
      </c>
      <c r="E161" s="71" t="s">
        <v>174</v>
      </c>
      <c r="F161" s="95">
        <f>F162</f>
        <v>401.8</v>
      </c>
      <c r="G161" s="82">
        <f>G162</f>
        <v>350.4</v>
      </c>
      <c r="H161" s="105">
        <f t="shared" si="9"/>
        <v>87.20756595321055</v>
      </c>
    </row>
    <row r="162" spans="1:8" ht="30" customHeight="1">
      <c r="A162" s="58" t="s">
        <v>182</v>
      </c>
      <c r="B162" s="71" t="s">
        <v>400</v>
      </c>
      <c r="C162" s="71" t="s">
        <v>181</v>
      </c>
      <c r="D162" s="71" t="s">
        <v>514</v>
      </c>
      <c r="E162" s="71" t="s">
        <v>174</v>
      </c>
      <c r="F162" s="95">
        <f>F163+F164+F166+F167+F168+F165</f>
        <v>401.8</v>
      </c>
      <c r="G162" s="82">
        <f>G163+G164+G165+G166+G167+G168</f>
        <v>350.4</v>
      </c>
      <c r="H162" s="105">
        <f t="shared" si="9"/>
        <v>87.20756595321055</v>
      </c>
    </row>
    <row r="163" spans="1:8" ht="36.75" customHeight="1">
      <c r="A163" s="91" t="s">
        <v>515</v>
      </c>
      <c r="B163" s="71" t="s">
        <v>400</v>
      </c>
      <c r="C163" s="71" t="s">
        <v>181</v>
      </c>
      <c r="D163" s="71" t="s">
        <v>514</v>
      </c>
      <c r="E163" s="71" t="s">
        <v>385</v>
      </c>
      <c r="F163" s="95">
        <v>214.8</v>
      </c>
      <c r="G163" s="82">
        <v>205.3</v>
      </c>
      <c r="H163" s="105">
        <f t="shared" si="9"/>
        <v>95.57728119180634</v>
      </c>
    </row>
    <row r="164" spans="1:8" ht="36" customHeight="1">
      <c r="A164" s="74" t="s">
        <v>516</v>
      </c>
      <c r="B164" s="71" t="s">
        <v>400</v>
      </c>
      <c r="C164" s="71" t="s">
        <v>181</v>
      </c>
      <c r="D164" s="71" t="s">
        <v>514</v>
      </c>
      <c r="E164" s="71" t="s">
        <v>386</v>
      </c>
      <c r="F164" s="95">
        <v>8.7</v>
      </c>
      <c r="G164" s="82">
        <v>8.4</v>
      </c>
      <c r="H164" s="105">
        <f t="shared" si="9"/>
        <v>96.55172413793105</v>
      </c>
    </row>
    <row r="165" spans="1:8" ht="37.5" customHeight="1">
      <c r="A165" s="58" t="s">
        <v>497</v>
      </c>
      <c r="B165" s="71" t="s">
        <v>400</v>
      </c>
      <c r="C165" s="71" t="s">
        <v>181</v>
      </c>
      <c r="D165" s="71" t="s">
        <v>514</v>
      </c>
      <c r="E165" s="71" t="s">
        <v>418</v>
      </c>
      <c r="F165" s="95">
        <v>33.3</v>
      </c>
      <c r="G165" s="82">
        <v>22.6</v>
      </c>
      <c r="H165" s="105">
        <f t="shared" si="9"/>
        <v>67.86786786786789</v>
      </c>
    </row>
    <row r="166" spans="1:8" ht="38.25" customHeight="1">
      <c r="A166" s="61" t="s">
        <v>498</v>
      </c>
      <c r="B166" s="71" t="s">
        <v>400</v>
      </c>
      <c r="C166" s="71" t="s">
        <v>181</v>
      </c>
      <c r="D166" s="71" t="s">
        <v>514</v>
      </c>
      <c r="E166" s="71" t="s">
        <v>382</v>
      </c>
      <c r="F166" s="95">
        <v>140</v>
      </c>
      <c r="G166" s="82">
        <v>110.7</v>
      </c>
      <c r="H166" s="105">
        <f t="shared" si="9"/>
        <v>79.07142857142857</v>
      </c>
    </row>
    <row r="167" spans="1:8" ht="28.5" customHeight="1">
      <c r="A167" s="58" t="s">
        <v>183</v>
      </c>
      <c r="B167" s="71" t="s">
        <v>400</v>
      </c>
      <c r="C167" s="71" t="s">
        <v>181</v>
      </c>
      <c r="D167" s="71" t="s">
        <v>514</v>
      </c>
      <c r="E167" s="71" t="s">
        <v>387</v>
      </c>
      <c r="F167" s="95">
        <v>0</v>
      </c>
      <c r="G167" s="82">
        <v>0</v>
      </c>
      <c r="H167" s="105">
        <v>0</v>
      </c>
    </row>
    <row r="168" spans="1:8" ht="28.5" customHeight="1">
      <c r="A168" s="58" t="s">
        <v>388</v>
      </c>
      <c r="B168" s="71" t="s">
        <v>400</v>
      </c>
      <c r="C168" s="71" t="s">
        <v>181</v>
      </c>
      <c r="D168" s="71" t="s">
        <v>514</v>
      </c>
      <c r="E168" s="71" t="s">
        <v>389</v>
      </c>
      <c r="F168" s="95">
        <v>5</v>
      </c>
      <c r="G168" s="82">
        <v>3.4</v>
      </c>
      <c r="H168" s="105">
        <f t="shared" si="9"/>
        <v>68</v>
      </c>
    </row>
    <row r="169" spans="1:9" ht="17.25" customHeight="1">
      <c r="A169" s="56" t="s">
        <v>401</v>
      </c>
      <c r="B169" s="57" t="s">
        <v>208</v>
      </c>
      <c r="C169" s="57" t="s">
        <v>172</v>
      </c>
      <c r="D169" s="57" t="s">
        <v>173</v>
      </c>
      <c r="E169" s="57" t="s">
        <v>174</v>
      </c>
      <c r="F169" s="96">
        <f>F170+F179+F187</f>
        <v>38403.2</v>
      </c>
      <c r="G169" s="96">
        <f>G170+G179+G187</f>
        <v>23305.899999999994</v>
      </c>
      <c r="H169" s="105">
        <f t="shared" si="9"/>
        <v>60.68739063411381</v>
      </c>
      <c r="I169" s="127"/>
    </row>
    <row r="170" spans="1:8" ht="17.25" customHeight="1">
      <c r="A170" s="58" t="s">
        <v>383</v>
      </c>
      <c r="B170" s="59" t="s">
        <v>208</v>
      </c>
      <c r="C170" s="59" t="s">
        <v>184</v>
      </c>
      <c r="D170" s="59" t="s">
        <v>173</v>
      </c>
      <c r="E170" s="59" t="s">
        <v>174</v>
      </c>
      <c r="F170" s="55">
        <f>F171</f>
        <v>791.6</v>
      </c>
      <c r="G170" s="82">
        <f>G171</f>
        <v>662.4</v>
      </c>
      <c r="H170" s="105">
        <f t="shared" si="9"/>
        <v>83.67862556846892</v>
      </c>
    </row>
    <row r="171" spans="1:8" ht="17.25" customHeight="1">
      <c r="A171" s="58" t="s">
        <v>594</v>
      </c>
      <c r="B171" s="59" t="s">
        <v>208</v>
      </c>
      <c r="C171" s="59" t="s">
        <v>184</v>
      </c>
      <c r="D171" s="59" t="s">
        <v>595</v>
      </c>
      <c r="E171" s="59" t="s">
        <v>174</v>
      </c>
      <c r="F171" s="55">
        <f>F172</f>
        <v>791.6</v>
      </c>
      <c r="G171" s="82">
        <f>G172</f>
        <v>662.4</v>
      </c>
      <c r="H171" s="105">
        <f t="shared" si="9"/>
        <v>83.67862556846892</v>
      </c>
    </row>
    <row r="172" spans="1:8" ht="32.25" customHeight="1">
      <c r="A172" s="58" t="s">
        <v>182</v>
      </c>
      <c r="B172" s="59" t="s">
        <v>208</v>
      </c>
      <c r="C172" s="59" t="s">
        <v>184</v>
      </c>
      <c r="D172" s="59" t="s">
        <v>596</v>
      </c>
      <c r="E172" s="59" t="s">
        <v>174</v>
      </c>
      <c r="F172" s="55">
        <f>F173+F174+F176+F175+F177+F178</f>
        <v>791.6</v>
      </c>
      <c r="G172" s="55">
        <f>G173+G174+G176+G175+G177+G178</f>
        <v>662.4</v>
      </c>
      <c r="H172" s="105">
        <f t="shared" si="9"/>
        <v>83.67862556846892</v>
      </c>
    </row>
    <row r="173" spans="1:8" ht="45" customHeight="1">
      <c r="A173" s="91" t="s">
        <v>515</v>
      </c>
      <c r="B173" s="59" t="s">
        <v>208</v>
      </c>
      <c r="C173" s="59" t="s">
        <v>184</v>
      </c>
      <c r="D173" s="59" t="s">
        <v>596</v>
      </c>
      <c r="E173" s="59" t="s">
        <v>385</v>
      </c>
      <c r="F173" s="55">
        <v>722</v>
      </c>
      <c r="G173" s="82">
        <v>603.1</v>
      </c>
      <c r="H173" s="105">
        <f t="shared" si="9"/>
        <v>83.53185595567867</v>
      </c>
    </row>
    <row r="174" spans="1:8" ht="36" customHeight="1">
      <c r="A174" s="74" t="s">
        <v>516</v>
      </c>
      <c r="B174" s="59" t="s">
        <v>208</v>
      </c>
      <c r="C174" s="59" t="s">
        <v>184</v>
      </c>
      <c r="D174" s="59" t="s">
        <v>596</v>
      </c>
      <c r="E174" s="59" t="s">
        <v>386</v>
      </c>
      <c r="F174" s="55">
        <v>1</v>
      </c>
      <c r="G174" s="82">
        <v>0</v>
      </c>
      <c r="H174" s="105">
        <f t="shared" si="9"/>
        <v>0</v>
      </c>
    </row>
    <row r="175" spans="1:8" ht="37.5" customHeight="1">
      <c r="A175" s="58" t="s">
        <v>497</v>
      </c>
      <c r="B175" s="59" t="s">
        <v>208</v>
      </c>
      <c r="C175" s="59" t="s">
        <v>184</v>
      </c>
      <c r="D175" s="59" t="s">
        <v>596</v>
      </c>
      <c r="E175" s="59" t="s">
        <v>418</v>
      </c>
      <c r="F175" s="55">
        <v>41.1</v>
      </c>
      <c r="G175" s="82">
        <v>33.1</v>
      </c>
      <c r="H175" s="105">
        <f t="shared" si="9"/>
        <v>80.5352798053528</v>
      </c>
    </row>
    <row r="176" spans="1:8" ht="37.5" customHeight="1">
      <c r="A176" s="61" t="s">
        <v>498</v>
      </c>
      <c r="B176" s="59" t="s">
        <v>208</v>
      </c>
      <c r="C176" s="59" t="s">
        <v>184</v>
      </c>
      <c r="D176" s="59" t="s">
        <v>596</v>
      </c>
      <c r="E176" s="59" t="s">
        <v>382</v>
      </c>
      <c r="F176" s="55">
        <v>15.2</v>
      </c>
      <c r="G176" s="82">
        <v>13.9</v>
      </c>
      <c r="H176" s="105">
        <f t="shared" si="9"/>
        <v>91.44736842105263</v>
      </c>
    </row>
    <row r="177" spans="1:8" ht="19.5" customHeight="1">
      <c r="A177" s="58" t="s">
        <v>183</v>
      </c>
      <c r="B177" s="59" t="s">
        <v>208</v>
      </c>
      <c r="C177" s="59" t="s">
        <v>184</v>
      </c>
      <c r="D177" s="59" t="s">
        <v>596</v>
      </c>
      <c r="E177" s="59" t="s">
        <v>387</v>
      </c>
      <c r="F177" s="55">
        <v>1.9</v>
      </c>
      <c r="G177" s="82">
        <v>1.9</v>
      </c>
      <c r="H177" s="105">
        <f t="shared" si="9"/>
        <v>100</v>
      </c>
    </row>
    <row r="178" spans="1:8" ht="33" customHeight="1">
      <c r="A178" s="58" t="s">
        <v>388</v>
      </c>
      <c r="B178" s="87" t="s">
        <v>208</v>
      </c>
      <c r="C178" s="87" t="s">
        <v>184</v>
      </c>
      <c r="D178" s="87" t="s">
        <v>596</v>
      </c>
      <c r="E178" s="71" t="s">
        <v>389</v>
      </c>
      <c r="F178" s="55">
        <v>10.4</v>
      </c>
      <c r="G178" s="82">
        <v>10.4</v>
      </c>
      <c r="H178" s="105">
        <f t="shared" si="9"/>
        <v>100</v>
      </c>
    </row>
    <row r="179" spans="1:8" ht="15.75">
      <c r="A179" s="58" t="s">
        <v>402</v>
      </c>
      <c r="B179" s="59" t="s">
        <v>208</v>
      </c>
      <c r="C179" s="59" t="s">
        <v>403</v>
      </c>
      <c r="D179" s="59" t="s">
        <v>173</v>
      </c>
      <c r="E179" s="59" t="s">
        <v>174</v>
      </c>
      <c r="F179" s="55">
        <f>F180</f>
        <v>4127</v>
      </c>
      <c r="G179" s="82">
        <f>G180</f>
        <v>2794.2</v>
      </c>
      <c r="H179" s="105">
        <f t="shared" si="9"/>
        <v>67.70535497940392</v>
      </c>
    </row>
    <row r="180" spans="1:8" ht="27" customHeight="1">
      <c r="A180" s="58" t="s">
        <v>198</v>
      </c>
      <c r="B180" s="149" t="s">
        <v>208</v>
      </c>
      <c r="C180" s="149" t="s">
        <v>199</v>
      </c>
      <c r="D180" s="149" t="s">
        <v>173</v>
      </c>
      <c r="E180" s="149" t="s">
        <v>174</v>
      </c>
      <c r="F180" s="150">
        <f>F182+F185</f>
        <v>4127</v>
      </c>
      <c r="G180" s="145">
        <f>G182+G185</f>
        <v>2794.2</v>
      </c>
      <c r="H180" s="146">
        <f t="shared" si="9"/>
        <v>67.70535497940392</v>
      </c>
    </row>
    <row r="181" spans="1:8" ht="1.5" customHeight="1">
      <c r="A181" s="151" t="s">
        <v>200</v>
      </c>
      <c r="B181" s="150"/>
      <c r="C181" s="150"/>
      <c r="D181" s="150"/>
      <c r="E181" s="150"/>
      <c r="F181" s="150"/>
      <c r="G181" s="145"/>
      <c r="H181" s="146"/>
    </row>
    <row r="182" spans="1:8" ht="21" customHeight="1">
      <c r="A182" s="152"/>
      <c r="B182" s="59" t="s">
        <v>208</v>
      </c>
      <c r="C182" s="59" t="s">
        <v>199</v>
      </c>
      <c r="D182" s="59" t="s">
        <v>597</v>
      </c>
      <c r="E182" s="59" t="s">
        <v>174</v>
      </c>
      <c r="F182" s="55">
        <f>F183</f>
        <v>3703</v>
      </c>
      <c r="G182" s="82">
        <f>G183</f>
        <v>2594.2</v>
      </c>
      <c r="H182" s="105">
        <f t="shared" si="9"/>
        <v>70.05671077504726</v>
      </c>
    </row>
    <row r="183" spans="1:8" ht="31.5">
      <c r="A183" s="58" t="s">
        <v>598</v>
      </c>
      <c r="B183" s="59" t="s">
        <v>208</v>
      </c>
      <c r="C183" s="59" t="s">
        <v>199</v>
      </c>
      <c r="D183" s="59" t="s">
        <v>597</v>
      </c>
      <c r="E183" s="59" t="s">
        <v>174</v>
      </c>
      <c r="F183" s="55">
        <f>F184</f>
        <v>3703</v>
      </c>
      <c r="G183" s="82">
        <f>G184</f>
        <v>2594.2</v>
      </c>
      <c r="H183" s="105">
        <f t="shared" si="9"/>
        <v>70.05671077504726</v>
      </c>
    </row>
    <row r="184" spans="1:8" ht="47.25">
      <c r="A184" s="77" t="s">
        <v>534</v>
      </c>
      <c r="B184" s="59" t="s">
        <v>208</v>
      </c>
      <c r="C184" s="59" t="s">
        <v>199</v>
      </c>
      <c r="D184" s="59" t="s">
        <v>597</v>
      </c>
      <c r="E184" s="59" t="s">
        <v>404</v>
      </c>
      <c r="F184" s="55">
        <v>3703</v>
      </c>
      <c r="G184" s="82">
        <v>2594.2</v>
      </c>
      <c r="H184" s="105">
        <f t="shared" si="9"/>
        <v>70.05671077504726</v>
      </c>
    </row>
    <row r="185" spans="1:8" ht="55.5" customHeight="1">
      <c r="A185" s="58" t="s">
        <v>599</v>
      </c>
      <c r="B185" s="59" t="s">
        <v>208</v>
      </c>
      <c r="C185" s="59" t="s">
        <v>199</v>
      </c>
      <c r="D185" s="59" t="s">
        <v>600</v>
      </c>
      <c r="E185" s="59" t="s">
        <v>174</v>
      </c>
      <c r="F185" s="78">
        <v>424</v>
      </c>
      <c r="G185" s="82">
        <f>G186</f>
        <v>200</v>
      </c>
      <c r="H185" s="105">
        <f t="shared" si="9"/>
        <v>47.16981132075472</v>
      </c>
    </row>
    <row r="186" spans="1:8" ht="33" customHeight="1">
      <c r="A186" s="91" t="s">
        <v>601</v>
      </c>
      <c r="B186" s="59" t="s">
        <v>208</v>
      </c>
      <c r="C186" s="59" t="s">
        <v>199</v>
      </c>
      <c r="D186" s="59" t="s">
        <v>600</v>
      </c>
      <c r="E186" s="59" t="s">
        <v>407</v>
      </c>
      <c r="F186" s="78">
        <v>424</v>
      </c>
      <c r="G186" s="82">
        <v>200</v>
      </c>
      <c r="H186" s="105">
        <f t="shared" si="9"/>
        <v>47.16981132075472</v>
      </c>
    </row>
    <row r="187" spans="1:8" ht="32.25" customHeight="1">
      <c r="A187" s="111" t="s">
        <v>408</v>
      </c>
      <c r="B187" s="59" t="s">
        <v>208</v>
      </c>
      <c r="C187" s="59" t="s">
        <v>409</v>
      </c>
      <c r="D187" s="59" t="s">
        <v>173</v>
      </c>
      <c r="E187" s="59" t="s">
        <v>174</v>
      </c>
      <c r="F187" s="82">
        <f>F188+F212</f>
        <v>33484.6</v>
      </c>
      <c r="G187" s="82">
        <f>G188+G212</f>
        <v>19849.299999999996</v>
      </c>
      <c r="H187" s="105">
        <f t="shared" si="9"/>
        <v>59.27889238635073</v>
      </c>
    </row>
    <row r="188" spans="1:8" ht="18.75" customHeight="1">
      <c r="A188" s="58" t="s">
        <v>209</v>
      </c>
      <c r="B188" s="59" t="s">
        <v>208</v>
      </c>
      <c r="C188" s="59" t="s">
        <v>210</v>
      </c>
      <c r="D188" s="59" t="s">
        <v>173</v>
      </c>
      <c r="E188" s="59" t="s">
        <v>174</v>
      </c>
      <c r="F188" s="82">
        <f>F189</f>
        <v>29389.399999999998</v>
      </c>
      <c r="G188" s="82">
        <f>G189</f>
        <v>17394.199999999997</v>
      </c>
      <c r="H188" s="105">
        <f t="shared" si="9"/>
        <v>59.18528449032644</v>
      </c>
    </row>
    <row r="189" spans="1:8" ht="20.25" customHeight="1">
      <c r="A189" s="58" t="s">
        <v>602</v>
      </c>
      <c r="B189" s="59" t="s">
        <v>208</v>
      </c>
      <c r="C189" s="59" t="s">
        <v>210</v>
      </c>
      <c r="D189" s="59" t="s">
        <v>603</v>
      </c>
      <c r="E189" s="59" t="s">
        <v>174</v>
      </c>
      <c r="F189" s="55">
        <f>F190+F193+F195+F198+F200+F210+F202+F204+F206+F208</f>
        <v>29389.399999999998</v>
      </c>
      <c r="G189" s="55">
        <f>G190+G193+G195+G198+G200+G210+G202+G204+G206+G208</f>
        <v>17394.199999999997</v>
      </c>
      <c r="H189" s="105">
        <f t="shared" si="9"/>
        <v>59.18528449032644</v>
      </c>
    </row>
    <row r="190" spans="1:8" ht="36" customHeight="1">
      <c r="A190" s="58" t="s">
        <v>604</v>
      </c>
      <c r="B190" s="59" t="s">
        <v>208</v>
      </c>
      <c r="C190" s="59" t="s">
        <v>210</v>
      </c>
      <c r="D190" s="59" t="s">
        <v>605</v>
      </c>
      <c r="E190" s="59" t="s">
        <v>174</v>
      </c>
      <c r="F190" s="55">
        <f>F191+F192</f>
        <v>14052.7</v>
      </c>
      <c r="G190" s="55">
        <f>G191+G192</f>
        <v>6570.5</v>
      </c>
      <c r="H190" s="105">
        <f t="shared" si="9"/>
        <v>46.756139389583495</v>
      </c>
    </row>
    <row r="191" spans="1:8" ht="52.5" customHeight="1">
      <c r="A191" s="77" t="s">
        <v>534</v>
      </c>
      <c r="B191" s="59" t="s">
        <v>208</v>
      </c>
      <c r="C191" s="59" t="s">
        <v>210</v>
      </c>
      <c r="D191" s="59" t="s">
        <v>605</v>
      </c>
      <c r="E191" s="59" t="s">
        <v>404</v>
      </c>
      <c r="F191" s="55">
        <v>14052.2</v>
      </c>
      <c r="G191" s="82">
        <v>6570</v>
      </c>
      <c r="H191" s="105">
        <f t="shared" si="9"/>
        <v>46.75424488692162</v>
      </c>
    </row>
    <row r="192" spans="1:8" ht="21.75" customHeight="1">
      <c r="A192" s="88" t="s">
        <v>405</v>
      </c>
      <c r="B192" s="59" t="s">
        <v>208</v>
      </c>
      <c r="C192" s="59" t="s">
        <v>210</v>
      </c>
      <c r="D192" s="59" t="s">
        <v>605</v>
      </c>
      <c r="E192" s="59" t="s">
        <v>406</v>
      </c>
      <c r="F192" s="55">
        <v>0.5</v>
      </c>
      <c r="G192" s="82">
        <v>0.5</v>
      </c>
      <c r="H192" s="105">
        <v>0</v>
      </c>
    </row>
    <row r="193" spans="1:8" ht="30.75" customHeight="1">
      <c r="A193" s="58" t="s">
        <v>606</v>
      </c>
      <c r="B193" s="59" t="s">
        <v>208</v>
      </c>
      <c r="C193" s="59" t="s">
        <v>210</v>
      </c>
      <c r="D193" s="59" t="s">
        <v>607</v>
      </c>
      <c r="E193" s="59" t="s">
        <v>174</v>
      </c>
      <c r="F193" s="55">
        <f>F194</f>
        <v>1948.4</v>
      </c>
      <c r="G193" s="82">
        <f>G194</f>
        <v>1311.4</v>
      </c>
      <c r="H193" s="105">
        <f t="shared" si="9"/>
        <v>67.30650790392116</v>
      </c>
    </row>
    <row r="194" spans="1:8" ht="53.25" customHeight="1">
      <c r="A194" s="77" t="s">
        <v>534</v>
      </c>
      <c r="B194" s="59" t="s">
        <v>208</v>
      </c>
      <c r="C194" s="59" t="s">
        <v>210</v>
      </c>
      <c r="D194" s="59" t="s">
        <v>607</v>
      </c>
      <c r="E194" s="59" t="s">
        <v>404</v>
      </c>
      <c r="F194" s="55">
        <v>1948.4</v>
      </c>
      <c r="G194" s="82">
        <v>1311.4</v>
      </c>
      <c r="H194" s="105">
        <f t="shared" si="9"/>
        <v>67.30650790392116</v>
      </c>
    </row>
    <row r="195" spans="1:8" ht="30.75" customHeight="1">
      <c r="A195" s="107" t="s">
        <v>608</v>
      </c>
      <c r="B195" s="59" t="s">
        <v>208</v>
      </c>
      <c r="C195" s="59" t="s">
        <v>210</v>
      </c>
      <c r="D195" s="59" t="s">
        <v>609</v>
      </c>
      <c r="E195" s="59" t="s">
        <v>174</v>
      </c>
      <c r="F195" s="55">
        <f>F196+F197</f>
        <v>7935</v>
      </c>
      <c r="G195" s="82">
        <f>G196+G197</f>
        <v>5740.6</v>
      </c>
      <c r="H195" s="105">
        <f t="shared" si="9"/>
        <v>72.34530560806553</v>
      </c>
    </row>
    <row r="196" spans="1:8" ht="52.5" customHeight="1">
      <c r="A196" s="77" t="s">
        <v>534</v>
      </c>
      <c r="B196" s="59" t="s">
        <v>208</v>
      </c>
      <c r="C196" s="59" t="s">
        <v>210</v>
      </c>
      <c r="D196" s="59" t="s">
        <v>609</v>
      </c>
      <c r="E196" s="59" t="s">
        <v>404</v>
      </c>
      <c r="F196" s="55">
        <v>7885</v>
      </c>
      <c r="G196" s="82">
        <v>5740.6</v>
      </c>
      <c r="H196" s="105">
        <f t="shared" si="9"/>
        <v>72.80405833861762</v>
      </c>
    </row>
    <row r="197" spans="1:8" ht="21.75" customHeight="1">
      <c r="A197" s="58" t="s">
        <v>405</v>
      </c>
      <c r="B197" s="59" t="s">
        <v>208</v>
      </c>
      <c r="C197" s="59" t="s">
        <v>210</v>
      </c>
      <c r="D197" s="59" t="s">
        <v>609</v>
      </c>
      <c r="E197" s="59" t="s">
        <v>406</v>
      </c>
      <c r="F197" s="55">
        <v>50</v>
      </c>
      <c r="G197" s="82">
        <v>0</v>
      </c>
      <c r="H197" s="105">
        <v>0</v>
      </c>
    </row>
    <row r="198" spans="1:8" ht="40.5" customHeight="1">
      <c r="A198" s="58" t="s">
        <v>37</v>
      </c>
      <c r="B198" s="65" t="s">
        <v>208</v>
      </c>
      <c r="C198" s="65" t="s">
        <v>210</v>
      </c>
      <c r="D198" s="65" t="s">
        <v>36</v>
      </c>
      <c r="E198" s="65" t="s">
        <v>174</v>
      </c>
      <c r="F198" s="55">
        <f>F199</f>
        <v>2988.2</v>
      </c>
      <c r="G198" s="82">
        <f>G199</f>
        <v>2761.1</v>
      </c>
      <c r="H198" s="105">
        <f t="shared" si="9"/>
        <v>92.400107087879</v>
      </c>
    </row>
    <row r="199" spans="1:8" ht="42" customHeight="1">
      <c r="A199" s="107" t="s">
        <v>504</v>
      </c>
      <c r="B199" s="65" t="s">
        <v>208</v>
      </c>
      <c r="C199" s="65" t="s">
        <v>210</v>
      </c>
      <c r="D199" s="65" t="s">
        <v>36</v>
      </c>
      <c r="E199" s="65" t="s">
        <v>505</v>
      </c>
      <c r="F199" s="55">
        <v>2988.2</v>
      </c>
      <c r="G199" s="82">
        <v>2761.1</v>
      </c>
      <c r="H199" s="105">
        <f t="shared" si="9"/>
        <v>92.400107087879</v>
      </c>
    </row>
    <row r="200" spans="1:8" ht="42" customHeight="1">
      <c r="A200" s="107" t="s">
        <v>134</v>
      </c>
      <c r="B200" s="65" t="s">
        <v>208</v>
      </c>
      <c r="C200" s="65" t="s">
        <v>210</v>
      </c>
      <c r="D200" s="65" t="s">
        <v>133</v>
      </c>
      <c r="E200" s="65" t="s">
        <v>174</v>
      </c>
      <c r="F200" s="55">
        <f>F201</f>
        <v>500</v>
      </c>
      <c r="G200" s="82">
        <f>G201</f>
        <v>0</v>
      </c>
      <c r="H200" s="105">
        <f t="shared" si="9"/>
        <v>0</v>
      </c>
    </row>
    <row r="201" spans="1:8" ht="54.75" customHeight="1">
      <c r="A201" s="107" t="s">
        <v>534</v>
      </c>
      <c r="B201" s="65" t="s">
        <v>208</v>
      </c>
      <c r="C201" s="65" t="s">
        <v>210</v>
      </c>
      <c r="D201" s="65" t="s">
        <v>133</v>
      </c>
      <c r="E201" s="65" t="s">
        <v>404</v>
      </c>
      <c r="F201" s="55">
        <v>500</v>
      </c>
      <c r="G201" s="82">
        <v>0</v>
      </c>
      <c r="H201" s="105">
        <f t="shared" si="9"/>
        <v>0</v>
      </c>
    </row>
    <row r="202" spans="1:8" ht="57" customHeight="1">
      <c r="A202" s="111" t="s">
        <v>93</v>
      </c>
      <c r="B202" s="65" t="s">
        <v>208</v>
      </c>
      <c r="C202" s="65" t="s">
        <v>210</v>
      </c>
      <c r="D202" s="65" t="s">
        <v>94</v>
      </c>
      <c r="E202" s="65" t="s">
        <v>174</v>
      </c>
      <c r="F202" s="55">
        <f>F203</f>
        <v>851.6</v>
      </c>
      <c r="G202" s="82">
        <f>G203</f>
        <v>851.6</v>
      </c>
      <c r="H202" s="105">
        <f t="shared" si="9"/>
        <v>100</v>
      </c>
    </row>
    <row r="203" spans="1:8" ht="24.75" customHeight="1">
      <c r="A203" s="111" t="s">
        <v>405</v>
      </c>
      <c r="B203" s="65" t="s">
        <v>208</v>
      </c>
      <c r="C203" s="65" t="s">
        <v>210</v>
      </c>
      <c r="D203" s="65" t="s">
        <v>94</v>
      </c>
      <c r="E203" s="65" t="s">
        <v>406</v>
      </c>
      <c r="F203" s="55">
        <v>851.6</v>
      </c>
      <c r="G203" s="82">
        <v>851.6</v>
      </c>
      <c r="H203" s="105">
        <f t="shared" si="9"/>
        <v>100</v>
      </c>
    </row>
    <row r="204" spans="1:8" ht="55.5" customHeight="1">
      <c r="A204" s="111" t="s">
        <v>112</v>
      </c>
      <c r="B204" s="65" t="s">
        <v>208</v>
      </c>
      <c r="C204" s="65" t="s">
        <v>210</v>
      </c>
      <c r="D204" s="65" t="s">
        <v>113</v>
      </c>
      <c r="E204" s="65" t="s">
        <v>174</v>
      </c>
      <c r="F204" s="55">
        <f>F205</f>
        <v>100</v>
      </c>
      <c r="G204" s="82">
        <f>G205</f>
        <v>100</v>
      </c>
      <c r="H204" s="105">
        <f t="shared" si="9"/>
        <v>100</v>
      </c>
    </row>
    <row r="205" spans="1:8" ht="24.75" customHeight="1">
      <c r="A205" s="111" t="s">
        <v>405</v>
      </c>
      <c r="B205" s="65" t="s">
        <v>208</v>
      </c>
      <c r="C205" s="65" t="s">
        <v>210</v>
      </c>
      <c r="D205" s="65" t="s">
        <v>113</v>
      </c>
      <c r="E205" s="65" t="s">
        <v>406</v>
      </c>
      <c r="F205" s="55">
        <v>100</v>
      </c>
      <c r="G205" s="82">
        <v>100</v>
      </c>
      <c r="H205" s="105">
        <f t="shared" si="9"/>
        <v>100</v>
      </c>
    </row>
    <row r="206" spans="1:8" ht="24.75" customHeight="1">
      <c r="A206" s="111" t="s">
        <v>138</v>
      </c>
      <c r="B206" s="65" t="s">
        <v>208</v>
      </c>
      <c r="C206" s="65" t="s">
        <v>210</v>
      </c>
      <c r="D206" s="65" t="s">
        <v>136</v>
      </c>
      <c r="E206" s="65" t="s">
        <v>174</v>
      </c>
      <c r="F206" s="55">
        <f>F207</f>
        <v>100</v>
      </c>
      <c r="G206" s="82">
        <f>G207</f>
        <v>0</v>
      </c>
      <c r="H206" s="105">
        <f t="shared" si="9"/>
        <v>0</v>
      </c>
    </row>
    <row r="207" spans="1:8" ht="24.75" customHeight="1">
      <c r="A207" s="111" t="s">
        <v>405</v>
      </c>
      <c r="B207" s="65" t="s">
        <v>208</v>
      </c>
      <c r="C207" s="65" t="s">
        <v>210</v>
      </c>
      <c r="D207" s="65" t="s">
        <v>136</v>
      </c>
      <c r="E207" s="65" t="s">
        <v>406</v>
      </c>
      <c r="F207" s="55">
        <v>100</v>
      </c>
      <c r="G207" s="82">
        <v>0</v>
      </c>
      <c r="H207" s="105">
        <f t="shared" si="9"/>
        <v>0</v>
      </c>
    </row>
    <row r="208" spans="1:8" ht="42" customHeight="1">
      <c r="A208" s="111" t="s">
        <v>137</v>
      </c>
      <c r="B208" s="65" t="s">
        <v>208</v>
      </c>
      <c r="C208" s="65" t="s">
        <v>210</v>
      </c>
      <c r="D208" s="65" t="s">
        <v>135</v>
      </c>
      <c r="E208" s="65" t="s">
        <v>174</v>
      </c>
      <c r="F208" s="55">
        <f>F209</f>
        <v>721.5</v>
      </c>
      <c r="G208" s="82">
        <f>G209</f>
        <v>0</v>
      </c>
      <c r="H208" s="105">
        <f t="shared" si="9"/>
        <v>0</v>
      </c>
    </row>
    <row r="209" spans="1:8" ht="24.75" customHeight="1">
      <c r="A209" s="111" t="s">
        <v>405</v>
      </c>
      <c r="B209" s="65" t="s">
        <v>208</v>
      </c>
      <c r="C209" s="65" t="s">
        <v>210</v>
      </c>
      <c r="D209" s="65" t="s">
        <v>135</v>
      </c>
      <c r="E209" s="65" t="s">
        <v>406</v>
      </c>
      <c r="F209" s="55">
        <v>721.5</v>
      </c>
      <c r="G209" s="82">
        <v>0</v>
      </c>
      <c r="H209" s="105">
        <f t="shared" si="9"/>
        <v>0</v>
      </c>
    </row>
    <row r="210" spans="1:8" ht="53.25" customHeight="1">
      <c r="A210" s="58" t="s">
        <v>599</v>
      </c>
      <c r="B210" s="59" t="s">
        <v>208</v>
      </c>
      <c r="C210" s="59" t="s">
        <v>210</v>
      </c>
      <c r="D210" s="59" t="s">
        <v>600</v>
      </c>
      <c r="E210" s="59" t="s">
        <v>174</v>
      </c>
      <c r="F210" s="55">
        <f>F211</f>
        <v>192</v>
      </c>
      <c r="G210" s="82">
        <f>G211</f>
        <v>59</v>
      </c>
      <c r="H210" s="105">
        <f t="shared" si="9"/>
        <v>30.729166666666668</v>
      </c>
    </row>
    <row r="211" spans="1:8" ht="34.5" customHeight="1">
      <c r="A211" s="91" t="s">
        <v>601</v>
      </c>
      <c r="B211" s="59" t="s">
        <v>208</v>
      </c>
      <c r="C211" s="59" t="s">
        <v>210</v>
      </c>
      <c r="D211" s="59" t="s">
        <v>600</v>
      </c>
      <c r="E211" s="59" t="s">
        <v>407</v>
      </c>
      <c r="F211" s="55">
        <v>192</v>
      </c>
      <c r="G211" s="82">
        <v>59</v>
      </c>
      <c r="H211" s="105">
        <f t="shared" si="9"/>
        <v>30.729166666666668</v>
      </c>
    </row>
    <row r="212" spans="1:8" ht="30.75" customHeight="1">
      <c r="A212" s="58" t="s">
        <v>372</v>
      </c>
      <c r="B212" s="59" t="s">
        <v>208</v>
      </c>
      <c r="C212" s="59" t="s">
        <v>212</v>
      </c>
      <c r="D212" s="59" t="s">
        <v>173</v>
      </c>
      <c r="E212" s="59" t="s">
        <v>174</v>
      </c>
      <c r="F212" s="82">
        <f>F213</f>
        <v>4095.2000000000003</v>
      </c>
      <c r="G212" s="82">
        <f>G213</f>
        <v>2455.1000000000004</v>
      </c>
      <c r="H212" s="105">
        <f t="shared" si="9"/>
        <v>59.95067395975777</v>
      </c>
    </row>
    <row r="213" spans="1:8" ht="69" customHeight="1">
      <c r="A213" s="58" t="s">
        <v>594</v>
      </c>
      <c r="B213" s="59" t="s">
        <v>208</v>
      </c>
      <c r="C213" s="59" t="s">
        <v>212</v>
      </c>
      <c r="D213" s="59" t="s">
        <v>595</v>
      </c>
      <c r="E213" s="59" t="s">
        <v>174</v>
      </c>
      <c r="F213" s="82">
        <f>F214</f>
        <v>4095.2000000000003</v>
      </c>
      <c r="G213" s="82">
        <f>G214</f>
        <v>2455.1000000000004</v>
      </c>
      <c r="H213" s="105">
        <f t="shared" si="9"/>
        <v>59.95067395975777</v>
      </c>
    </row>
    <row r="214" spans="1:8" ht="57.75" customHeight="1">
      <c r="A214" s="58" t="s">
        <v>610</v>
      </c>
      <c r="B214" s="59" t="s">
        <v>208</v>
      </c>
      <c r="C214" s="59" t="s">
        <v>212</v>
      </c>
      <c r="D214" s="59" t="s">
        <v>611</v>
      </c>
      <c r="E214" s="59" t="s">
        <v>174</v>
      </c>
      <c r="F214" s="82">
        <f>F215+F216+F217+F218+F219+F220</f>
        <v>4095.2000000000003</v>
      </c>
      <c r="G214" s="55">
        <f>G215+G216+G217+G218+G219+G220</f>
        <v>2455.1000000000004</v>
      </c>
      <c r="H214" s="105">
        <f t="shared" si="9"/>
        <v>59.95067395975777</v>
      </c>
    </row>
    <row r="215" spans="1:8" ht="28.5" customHeight="1">
      <c r="A215" s="58" t="s">
        <v>384</v>
      </c>
      <c r="B215" s="59" t="s">
        <v>208</v>
      </c>
      <c r="C215" s="59" t="s">
        <v>212</v>
      </c>
      <c r="D215" s="59" t="s">
        <v>611</v>
      </c>
      <c r="E215" s="59" t="s">
        <v>385</v>
      </c>
      <c r="F215" s="82">
        <v>3984</v>
      </c>
      <c r="G215" s="82">
        <v>2367</v>
      </c>
      <c r="H215" s="105">
        <f t="shared" si="9"/>
        <v>59.412650602409634</v>
      </c>
    </row>
    <row r="216" spans="1:8" ht="28.5" customHeight="1">
      <c r="A216" s="111" t="s">
        <v>516</v>
      </c>
      <c r="B216" s="65" t="s">
        <v>208</v>
      </c>
      <c r="C216" s="65" t="s">
        <v>212</v>
      </c>
      <c r="D216" s="65" t="s">
        <v>611</v>
      </c>
      <c r="E216" s="65" t="s">
        <v>386</v>
      </c>
      <c r="F216" s="55">
        <v>0.3</v>
      </c>
      <c r="G216" s="82">
        <v>0.3</v>
      </c>
      <c r="H216" s="105">
        <f t="shared" si="9"/>
        <v>100</v>
      </c>
    </row>
    <row r="217" spans="1:8" ht="39.75" customHeight="1">
      <c r="A217" s="58" t="s">
        <v>497</v>
      </c>
      <c r="B217" s="65" t="s">
        <v>208</v>
      </c>
      <c r="C217" s="65" t="s">
        <v>212</v>
      </c>
      <c r="D217" s="65" t="s">
        <v>611</v>
      </c>
      <c r="E217" s="65" t="s">
        <v>418</v>
      </c>
      <c r="F217" s="55">
        <v>36</v>
      </c>
      <c r="G217" s="82">
        <v>15</v>
      </c>
      <c r="H217" s="105">
        <f t="shared" si="9"/>
        <v>41.66666666666667</v>
      </c>
    </row>
    <row r="218" spans="1:8" ht="37.5" customHeight="1">
      <c r="A218" s="61" t="s">
        <v>498</v>
      </c>
      <c r="B218" s="59" t="s">
        <v>208</v>
      </c>
      <c r="C218" s="59" t="s">
        <v>212</v>
      </c>
      <c r="D218" s="59" t="s">
        <v>611</v>
      </c>
      <c r="E218" s="59" t="s">
        <v>382</v>
      </c>
      <c r="F218" s="55">
        <v>55.5</v>
      </c>
      <c r="G218" s="82">
        <v>54.4</v>
      </c>
      <c r="H218" s="105">
        <f t="shared" si="9"/>
        <v>98.01801801801801</v>
      </c>
    </row>
    <row r="219" spans="1:8" ht="33.75" customHeight="1">
      <c r="A219" s="111" t="s">
        <v>183</v>
      </c>
      <c r="B219" s="59" t="s">
        <v>208</v>
      </c>
      <c r="C219" s="59" t="s">
        <v>212</v>
      </c>
      <c r="D219" s="59" t="s">
        <v>611</v>
      </c>
      <c r="E219" s="59" t="s">
        <v>387</v>
      </c>
      <c r="F219" s="55">
        <v>1</v>
      </c>
      <c r="G219" s="82">
        <v>0</v>
      </c>
      <c r="H219" s="105">
        <f t="shared" si="9"/>
        <v>0</v>
      </c>
    </row>
    <row r="220" spans="1:8" ht="33.75" customHeight="1">
      <c r="A220" s="111" t="s">
        <v>388</v>
      </c>
      <c r="B220" s="65" t="s">
        <v>208</v>
      </c>
      <c r="C220" s="65" t="s">
        <v>212</v>
      </c>
      <c r="D220" s="65" t="s">
        <v>611</v>
      </c>
      <c r="E220" s="65" t="s">
        <v>389</v>
      </c>
      <c r="F220" s="55">
        <v>18.4</v>
      </c>
      <c r="G220" s="82">
        <v>18.4</v>
      </c>
      <c r="H220" s="105">
        <f t="shared" si="9"/>
        <v>100</v>
      </c>
    </row>
    <row r="221" spans="1:8" ht="49.5" customHeight="1">
      <c r="A221" s="56" t="s">
        <v>213</v>
      </c>
      <c r="B221" s="57" t="s">
        <v>214</v>
      </c>
      <c r="C221" s="57" t="s">
        <v>172</v>
      </c>
      <c r="D221" s="57" t="s">
        <v>173</v>
      </c>
      <c r="E221" s="57" t="s">
        <v>174</v>
      </c>
      <c r="F221" s="96">
        <f>F222+F234+F284</f>
        <v>227245.79999999996</v>
      </c>
      <c r="G221" s="96">
        <f>G222+G234+G284</f>
        <v>164400.99999999997</v>
      </c>
      <c r="H221" s="105">
        <f t="shared" si="9"/>
        <v>72.34501143695505</v>
      </c>
    </row>
    <row r="222" spans="1:8" ht="72" customHeight="1">
      <c r="A222" s="111" t="s">
        <v>383</v>
      </c>
      <c r="B222" s="59" t="s">
        <v>214</v>
      </c>
      <c r="C222" s="59" t="s">
        <v>184</v>
      </c>
      <c r="D222" s="59" t="s">
        <v>173</v>
      </c>
      <c r="E222" s="59" t="s">
        <v>174</v>
      </c>
      <c r="F222" s="55">
        <f>F224+F229</f>
        <v>1881</v>
      </c>
      <c r="G222" s="82">
        <f>G223</f>
        <v>1301.8</v>
      </c>
      <c r="H222" s="105">
        <f t="shared" si="9"/>
        <v>69.20786815523657</v>
      </c>
    </row>
    <row r="223" spans="1:8" ht="69.75" customHeight="1">
      <c r="A223" s="58" t="s">
        <v>612</v>
      </c>
      <c r="B223" s="59" t="s">
        <v>214</v>
      </c>
      <c r="C223" s="59" t="s">
        <v>184</v>
      </c>
      <c r="D223" s="59" t="s">
        <v>613</v>
      </c>
      <c r="E223" s="59" t="s">
        <v>174</v>
      </c>
      <c r="F223" s="55">
        <f>F224+F229</f>
        <v>1881</v>
      </c>
      <c r="G223" s="55">
        <f>G224+G229</f>
        <v>1301.8</v>
      </c>
      <c r="H223" s="105">
        <f t="shared" si="9"/>
        <v>69.20786815523657</v>
      </c>
    </row>
    <row r="224" spans="1:8" ht="32.25" customHeight="1">
      <c r="A224" s="58" t="s">
        <v>182</v>
      </c>
      <c r="B224" s="59" t="s">
        <v>214</v>
      </c>
      <c r="C224" s="59" t="s">
        <v>184</v>
      </c>
      <c r="D224" s="71" t="s">
        <v>614</v>
      </c>
      <c r="E224" s="59" t="s">
        <v>174</v>
      </c>
      <c r="F224" s="55">
        <f>F225+F226+F228+F227</f>
        <v>1443</v>
      </c>
      <c r="G224" s="55">
        <f>G225+G226+G228+G227</f>
        <v>979.5999999999999</v>
      </c>
      <c r="H224" s="105">
        <f t="shared" si="9"/>
        <v>67.88634788634788</v>
      </c>
    </row>
    <row r="225" spans="1:8" ht="42.75" customHeight="1">
      <c r="A225" s="128" t="s">
        <v>515</v>
      </c>
      <c r="B225" s="59" t="s">
        <v>214</v>
      </c>
      <c r="C225" s="59" t="s">
        <v>184</v>
      </c>
      <c r="D225" s="71" t="s">
        <v>614</v>
      </c>
      <c r="E225" s="59" t="s">
        <v>385</v>
      </c>
      <c r="F225" s="55">
        <v>1414</v>
      </c>
      <c r="G225" s="82">
        <v>965.3</v>
      </c>
      <c r="H225" s="105">
        <f t="shared" si="9"/>
        <v>68.26732673267327</v>
      </c>
    </row>
    <row r="226" spans="1:8" ht="48.75" customHeight="1">
      <c r="A226" s="129" t="s">
        <v>516</v>
      </c>
      <c r="B226" s="71" t="s">
        <v>214</v>
      </c>
      <c r="C226" s="71" t="s">
        <v>184</v>
      </c>
      <c r="D226" s="71" t="s">
        <v>614</v>
      </c>
      <c r="E226" s="71" t="s">
        <v>386</v>
      </c>
      <c r="F226" s="55">
        <v>1</v>
      </c>
      <c r="G226" s="82">
        <v>0</v>
      </c>
      <c r="H226" s="105">
        <f t="shared" si="9"/>
        <v>0</v>
      </c>
    </row>
    <row r="227" spans="1:8" ht="43.5" customHeight="1">
      <c r="A227" s="111" t="s">
        <v>476</v>
      </c>
      <c r="B227" s="71" t="s">
        <v>214</v>
      </c>
      <c r="C227" s="71" t="s">
        <v>184</v>
      </c>
      <c r="D227" s="71" t="s">
        <v>614</v>
      </c>
      <c r="E227" s="71" t="s">
        <v>418</v>
      </c>
      <c r="F227" s="55">
        <v>0</v>
      </c>
      <c r="G227" s="82">
        <v>0</v>
      </c>
      <c r="H227" s="105">
        <v>0</v>
      </c>
    </row>
    <row r="228" spans="1:8" ht="33.75" customHeight="1">
      <c r="A228" s="117" t="s">
        <v>498</v>
      </c>
      <c r="B228" s="71" t="s">
        <v>214</v>
      </c>
      <c r="C228" s="71" t="s">
        <v>184</v>
      </c>
      <c r="D228" s="71" t="s">
        <v>614</v>
      </c>
      <c r="E228" s="71" t="s">
        <v>382</v>
      </c>
      <c r="F228" s="73">
        <v>28</v>
      </c>
      <c r="G228" s="82">
        <v>14.3</v>
      </c>
      <c r="H228" s="105">
        <f t="shared" si="9"/>
        <v>51.07142857142858</v>
      </c>
    </row>
    <row r="229" spans="1:8" ht="61.5" customHeight="1">
      <c r="A229" s="111" t="s">
        <v>615</v>
      </c>
      <c r="B229" s="71" t="s">
        <v>214</v>
      </c>
      <c r="C229" s="71" t="s">
        <v>184</v>
      </c>
      <c r="D229" s="71" t="s">
        <v>616</v>
      </c>
      <c r="E229" s="71" t="s">
        <v>174</v>
      </c>
      <c r="F229" s="73">
        <f>F230+F231+F233+F232</f>
        <v>438</v>
      </c>
      <c r="G229" s="73">
        <f>G230+G231+G233+G232</f>
        <v>322.2</v>
      </c>
      <c r="H229" s="105">
        <f t="shared" si="9"/>
        <v>73.56164383561644</v>
      </c>
    </row>
    <row r="230" spans="1:8" ht="42" customHeight="1">
      <c r="A230" s="128" t="s">
        <v>515</v>
      </c>
      <c r="B230" s="71" t="s">
        <v>214</v>
      </c>
      <c r="C230" s="71" t="s">
        <v>184</v>
      </c>
      <c r="D230" s="71" t="s">
        <v>616</v>
      </c>
      <c r="E230" s="71" t="s">
        <v>385</v>
      </c>
      <c r="F230" s="73">
        <v>421</v>
      </c>
      <c r="G230" s="82">
        <v>311.8</v>
      </c>
      <c r="H230" s="105">
        <f t="shared" si="9"/>
        <v>74.06175771971498</v>
      </c>
    </row>
    <row r="231" spans="1:8" ht="42" customHeight="1">
      <c r="A231" s="128" t="s">
        <v>516</v>
      </c>
      <c r="B231" s="87" t="s">
        <v>214</v>
      </c>
      <c r="C231" s="87" t="s">
        <v>184</v>
      </c>
      <c r="D231" s="87" t="s">
        <v>616</v>
      </c>
      <c r="E231" s="87" t="s">
        <v>386</v>
      </c>
      <c r="F231" s="73">
        <v>1.8</v>
      </c>
      <c r="G231" s="82">
        <v>1.8</v>
      </c>
      <c r="H231" s="105">
        <f t="shared" si="9"/>
        <v>100</v>
      </c>
    </row>
    <row r="232" spans="1:8" ht="31.5">
      <c r="A232" s="58" t="s">
        <v>497</v>
      </c>
      <c r="B232" s="71" t="s">
        <v>214</v>
      </c>
      <c r="C232" s="71" t="s">
        <v>184</v>
      </c>
      <c r="D232" s="71" t="s">
        <v>616</v>
      </c>
      <c r="E232" s="71" t="s">
        <v>418</v>
      </c>
      <c r="F232" s="73">
        <v>6.7</v>
      </c>
      <c r="G232" s="82">
        <v>6.7</v>
      </c>
      <c r="H232" s="105">
        <f t="shared" si="9"/>
        <v>100</v>
      </c>
    </row>
    <row r="233" spans="1:8" ht="31.5">
      <c r="A233" s="61" t="s">
        <v>498</v>
      </c>
      <c r="B233" s="71" t="s">
        <v>214</v>
      </c>
      <c r="C233" s="71" t="s">
        <v>184</v>
      </c>
      <c r="D233" s="71" t="s">
        <v>616</v>
      </c>
      <c r="E233" s="71" t="s">
        <v>382</v>
      </c>
      <c r="F233" s="73">
        <v>8.5</v>
      </c>
      <c r="G233" s="82">
        <v>1.9</v>
      </c>
      <c r="H233" s="105">
        <f t="shared" si="9"/>
        <v>22.352941176470587</v>
      </c>
    </row>
    <row r="234" spans="1:8" ht="15.75">
      <c r="A234" s="58" t="s">
        <v>402</v>
      </c>
      <c r="B234" s="59" t="s">
        <v>214</v>
      </c>
      <c r="C234" s="59" t="s">
        <v>403</v>
      </c>
      <c r="D234" s="59" t="s">
        <v>173</v>
      </c>
      <c r="E234" s="59" t="s">
        <v>174</v>
      </c>
      <c r="F234" s="82">
        <f>F235+F243+F267+F275</f>
        <v>211854.39999999997</v>
      </c>
      <c r="G234" s="82">
        <f>G235+G243+G267+G275</f>
        <v>154391.69999999998</v>
      </c>
      <c r="H234" s="105">
        <f t="shared" si="9"/>
        <v>72.87632449455853</v>
      </c>
    </row>
    <row r="235" spans="1:8" ht="26.25" customHeight="1">
      <c r="A235" s="58" t="s">
        <v>617</v>
      </c>
      <c r="B235" s="59" t="s">
        <v>214</v>
      </c>
      <c r="C235" s="59" t="s">
        <v>215</v>
      </c>
      <c r="D235" s="59" t="s">
        <v>173</v>
      </c>
      <c r="E235" s="59" t="s">
        <v>174</v>
      </c>
      <c r="F235" s="55">
        <f>F237+F239+F241</f>
        <v>42376.2</v>
      </c>
      <c r="G235" s="82">
        <f>G236</f>
        <v>28126.500000000004</v>
      </c>
      <c r="H235" s="105">
        <f t="shared" si="9"/>
        <v>66.37334163988278</v>
      </c>
    </row>
    <row r="236" spans="1:8" ht="39.75" customHeight="1">
      <c r="A236" s="58" t="s">
        <v>618</v>
      </c>
      <c r="B236" s="59" t="s">
        <v>214</v>
      </c>
      <c r="C236" s="59" t="s">
        <v>215</v>
      </c>
      <c r="D236" s="59" t="s">
        <v>619</v>
      </c>
      <c r="E236" s="59" t="s">
        <v>174</v>
      </c>
      <c r="F236" s="55">
        <f>F237+F239+F241</f>
        <v>42376.2</v>
      </c>
      <c r="G236" s="55">
        <f>G237+G239+G241</f>
        <v>28126.500000000004</v>
      </c>
      <c r="H236" s="105">
        <f t="shared" si="9"/>
        <v>66.37334163988278</v>
      </c>
    </row>
    <row r="237" spans="1:8" ht="129" customHeight="1">
      <c r="A237" s="97" t="s">
        <v>620</v>
      </c>
      <c r="B237" s="59" t="s">
        <v>214</v>
      </c>
      <c r="C237" s="59" t="s">
        <v>215</v>
      </c>
      <c r="D237" s="59" t="s">
        <v>621</v>
      </c>
      <c r="E237" s="59" t="s">
        <v>174</v>
      </c>
      <c r="F237" s="55">
        <f>F238</f>
        <v>30128</v>
      </c>
      <c r="G237" s="82">
        <f>G238</f>
        <v>21090.4</v>
      </c>
      <c r="H237" s="105">
        <f t="shared" si="9"/>
        <v>70.00265533722784</v>
      </c>
    </row>
    <row r="238" spans="1:8" ht="50.25" customHeight="1">
      <c r="A238" s="77" t="s">
        <v>534</v>
      </c>
      <c r="B238" s="59" t="s">
        <v>214</v>
      </c>
      <c r="C238" s="59" t="s">
        <v>215</v>
      </c>
      <c r="D238" s="59" t="s">
        <v>621</v>
      </c>
      <c r="E238" s="59" t="s">
        <v>404</v>
      </c>
      <c r="F238" s="55">
        <v>30128</v>
      </c>
      <c r="G238" s="82">
        <v>21090.4</v>
      </c>
      <c r="H238" s="105">
        <f t="shared" si="9"/>
        <v>70.00265533722784</v>
      </c>
    </row>
    <row r="239" spans="1:8" ht="33.75" customHeight="1">
      <c r="A239" s="58" t="s">
        <v>622</v>
      </c>
      <c r="B239" s="59" t="s">
        <v>214</v>
      </c>
      <c r="C239" s="59" t="s">
        <v>215</v>
      </c>
      <c r="D239" s="59" t="s">
        <v>623</v>
      </c>
      <c r="E239" s="59" t="s">
        <v>174</v>
      </c>
      <c r="F239" s="55">
        <f>F240</f>
        <v>9417.2</v>
      </c>
      <c r="G239" s="82">
        <f>G240</f>
        <v>4549.2</v>
      </c>
      <c r="H239" s="105">
        <f aca="true" t="shared" si="10" ref="H239:H316">G239/F239*100</f>
        <v>48.307352503928975</v>
      </c>
    </row>
    <row r="240" spans="1:8" ht="47.25">
      <c r="A240" s="77" t="s">
        <v>534</v>
      </c>
      <c r="B240" s="59" t="s">
        <v>214</v>
      </c>
      <c r="C240" s="59" t="s">
        <v>215</v>
      </c>
      <c r="D240" s="59" t="s">
        <v>623</v>
      </c>
      <c r="E240" s="59" t="s">
        <v>404</v>
      </c>
      <c r="F240" s="55">
        <v>9417.2</v>
      </c>
      <c r="G240" s="82">
        <v>4549.2</v>
      </c>
      <c r="H240" s="105">
        <f t="shared" si="10"/>
        <v>48.307352503928975</v>
      </c>
    </row>
    <row r="241" spans="1:8" ht="63">
      <c r="A241" s="58" t="s">
        <v>599</v>
      </c>
      <c r="B241" s="59" t="s">
        <v>214</v>
      </c>
      <c r="C241" s="59" t="s">
        <v>215</v>
      </c>
      <c r="D241" s="59" t="s">
        <v>624</v>
      </c>
      <c r="E241" s="59" t="s">
        <v>174</v>
      </c>
      <c r="F241" s="55">
        <v>2831</v>
      </c>
      <c r="G241" s="82">
        <f>G242</f>
        <v>2486.9</v>
      </c>
      <c r="H241" s="105">
        <f t="shared" si="10"/>
        <v>87.84528435181915</v>
      </c>
    </row>
    <row r="242" spans="1:8" ht="47.25" customHeight="1">
      <c r="A242" s="91" t="s">
        <v>601</v>
      </c>
      <c r="B242" s="59" t="s">
        <v>214</v>
      </c>
      <c r="C242" s="59" t="s">
        <v>215</v>
      </c>
      <c r="D242" s="59" t="s">
        <v>624</v>
      </c>
      <c r="E242" s="59" t="s">
        <v>407</v>
      </c>
      <c r="F242" s="55">
        <v>2831</v>
      </c>
      <c r="G242" s="82">
        <v>2486.9</v>
      </c>
      <c r="H242" s="105">
        <f t="shared" si="10"/>
        <v>87.84528435181915</v>
      </c>
    </row>
    <row r="243" spans="1:8" ht="33" customHeight="1">
      <c r="A243" s="58" t="s">
        <v>198</v>
      </c>
      <c r="B243" s="59" t="s">
        <v>214</v>
      </c>
      <c r="C243" s="59" t="s">
        <v>199</v>
      </c>
      <c r="D243" s="59" t="s">
        <v>173</v>
      </c>
      <c r="E243" s="59" t="s">
        <v>174</v>
      </c>
      <c r="F243" s="82">
        <f>F244+F264</f>
        <v>159548.6</v>
      </c>
      <c r="G243" s="82">
        <f>G244+G264</f>
        <v>118488.29999999999</v>
      </c>
      <c r="H243" s="105">
        <f t="shared" si="10"/>
        <v>74.26470680407098</v>
      </c>
    </row>
    <row r="244" spans="1:8" ht="39" customHeight="1">
      <c r="A244" s="58" t="s">
        <v>618</v>
      </c>
      <c r="B244" s="59" t="s">
        <v>214</v>
      </c>
      <c r="C244" s="59" t="s">
        <v>199</v>
      </c>
      <c r="D244" s="59" t="s">
        <v>619</v>
      </c>
      <c r="E244" s="59" t="s">
        <v>174</v>
      </c>
      <c r="F244" s="82">
        <f>F245+F247+F249+F252+F254+F256+F258+F260+F262</f>
        <v>153263.6</v>
      </c>
      <c r="G244" s="82">
        <f>G245+G247+G249+G252+G254+G256+G258+G260+G262</f>
        <v>114135.9</v>
      </c>
      <c r="H244" s="105">
        <f t="shared" si="10"/>
        <v>74.47032433010838</v>
      </c>
    </row>
    <row r="245" spans="1:8" ht="45.75" customHeight="1">
      <c r="A245" s="111" t="s">
        <v>95</v>
      </c>
      <c r="B245" s="65" t="s">
        <v>214</v>
      </c>
      <c r="C245" s="65" t="s">
        <v>199</v>
      </c>
      <c r="D245" s="65" t="s">
        <v>96</v>
      </c>
      <c r="E245" s="65" t="s">
        <v>174</v>
      </c>
      <c r="F245" s="82">
        <f>F246</f>
        <v>4</v>
      </c>
      <c r="G245" s="124">
        <f>G246</f>
        <v>4</v>
      </c>
      <c r="H245" s="105">
        <f t="shared" si="10"/>
        <v>100</v>
      </c>
    </row>
    <row r="246" spans="1:8" ht="54" customHeight="1">
      <c r="A246" s="111" t="s">
        <v>534</v>
      </c>
      <c r="B246" s="65" t="s">
        <v>214</v>
      </c>
      <c r="C246" s="65" t="s">
        <v>199</v>
      </c>
      <c r="D246" s="65" t="s">
        <v>96</v>
      </c>
      <c r="E246" s="65" t="s">
        <v>404</v>
      </c>
      <c r="F246" s="82">
        <v>4</v>
      </c>
      <c r="G246" s="124">
        <v>4</v>
      </c>
      <c r="H246" s="105">
        <f t="shared" si="10"/>
        <v>100</v>
      </c>
    </row>
    <row r="247" spans="1:8" ht="54" customHeight="1">
      <c r="A247" s="111" t="s">
        <v>97</v>
      </c>
      <c r="B247" s="65" t="s">
        <v>214</v>
      </c>
      <c r="C247" s="65" t="s">
        <v>199</v>
      </c>
      <c r="D247" s="65" t="s">
        <v>98</v>
      </c>
      <c r="E247" s="65" t="s">
        <v>174</v>
      </c>
      <c r="F247" s="82">
        <f>F248</f>
        <v>1424</v>
      </c>
      <c r="G247" s="124">
        <f>G248</f>
        <v>1424</v>
      </c>
      <c r="H247" s="105">
        <f t="shared" si="10"/>
        <v>100</v>
      </c>
    </row>
    <row r="248" spans="1:8" ht="54" customHeight="1">
      <c r="A248" s="111" t="s">
        <v>534</v>
      </c>
      <c r="B248" s="65" t="s">
        <v>214</v>
      </c>
      <c r="C248" s="65" t="s">
        <v>199</v>
      </c>
      <c r="D248" s="65" t="s">
        <v>98</v>
      </c>
      <c r="E248" s="65" t="s">
        <v>404</v>
      </c>
      <c r="F248" s="82">
        <v>1424</v>
      </c>
      <c r="G248" s="124">
        <v>1424</v>
      </c>
      <c r="H248" s="105">
        <f t="shared" si="10"/>
        <v>100</v>
      </c>
    </row>
    <row r="249" spans="1:8" ht="90.75" customHeight="1">
      <c r="A249" s="111" t="s">
        <v>625</v>
      </c>
      <c r="B249" s="59" t="s">
        <v>214</v>
      </c>
      <c r="C249" s="59" t="s">
        <v>199</v>
      </c>
      <c r="D249" s="59" t="s">
        <v>626</v>
      </c>
      <c r="E249" s="59" t="s">
        <v>174</v>
      </c>
      <c r="F249" s="98">
        <f>F250+F251</f>
        <v>30006</v>
      </c>
      <c r="G249" s="82">
        <f>G250+G251</f>
        <v>24755</v>
      </c>
      <c r="H249" s="105">
        <f t="shared" si="10"/>
        <v>82.50016663334</v>
      </c>
    </row>
    <row r="250" spans="1:8" ht="48" customHeight="1">
      <c r="A250" s="91" t="s">
        <v>601</v>
      </c>
      <c r="B250" s="59" t="s">
        <v>214</v>
      </c>
      <c r="C250" s="59" t="s">
        <v>199</v>
      </c>
      <c r="D250" s="59" t="s">
        <v>626</v>
      </c>
      <c r="E250" s="59" t="s">
        <v>407</v>
      </c>
      <c r="F250" s="98">
        <v>387</v>
      </c>
      <c r="G250" s="82">
        <v>0</v>
      </c>
      <c r="H250" s="105">
        <f t="shared" si="10"/>
        <v>0</v>
      </c>
    </row>
    <row r="251" spans="1:8" ht="52.5" customHeight="1">
      <c r="A251" s="77" t="s">
        <v>534</v>
      </c>
      <c r="B251" s="59" t="s">
        <v>214</v>
      </c>
      <c r="C251" s="59" t="s">
        <v>199</v>
      </c>
      <c r="D251" s="59" t="s">
        <v>626</v>
      </c>
      <c r="E251" s="59" t="s">
        <v>404</v>
      </c>
      <c r="F251" s="78">
        <v>29619</v>
      </c>
      <c r="G251" s="82">
        <v>24755</v>
      </c>
      <c r="H251" s="105">
        <f t="shared" si="10"/>
        <v>83.57810864647692</v>
      </c>
    </row>
    <row r="252" spans="1:8" ht="52.5" customHeight="1">
      <c r="A252" s="117" t="s">
        <v>139</v>
      </c>
      <c r="B252" s="65" t="s">
        <v>214</v>
      </c>
      <c r="C252" s="65" t="s">
        <v>199</v>
      </c>
      <c r="D252" s="65" t="s">
        <v>140</v>
      </c>
      <c r="E252" s="65" t="s">
        <v>174</v>
      </c>
      <c r="F252" s="98">
        <f>F253</f>
        <v>930</v>
      </c>
      <c r="G252" s="82">
        <f>G253</f>
        <v>640.3</v>
      </c>
      <c r="H252" s="105">
        <f t="shared" si="10"/>
        <v>68.84946236559139</v>
      </c>
    </row>
    <row r="253" spans="1:9" ht="52.5" customHeight="1">
      <c r="A253" s="117" t="s">
        <v>534</v>
      </c>
      <c r="B253" s="65" t="s">
        <v>214</v>
      </c>
      <c r="C253" s="65" t="s">
        <v>199</v>
      </c>
      <c r="D253" s="65" t="s">
        <v>140</v>
      </c>
      <c r="E253" s="65" t="s">
        <v>404</v>
      </c>
      <c r="F253" s="98">
        <v>930</v>
      </c>
      <c r="G253" s="82">
        <v>640.3</v>
      </c>
      <c r="H253" s="105">
        <f t="shared" si="10"/>
        <v>68.84946236559139</v>
      </c>
      <c r="I253" s="127"/>
    </row>
    <row r="254" spans="1:8" ht="36" customHeight="1">
      <c r="A254" s="99" t="s">
        <v>627</v>
      </c>
      <c r="B254" s="59" t="s">
        <v>214</v>
      </c>
      <c r="C254" s="59" t="s">
        <v>199</v>
      </c>
      <c r="D254" s="59" t="s">
        <v>628</v>
      </c>
      <c r="E254" s="59" t="s">
        <v>174</v>
      </c>
      <c r="F254" s="55">
        <f>F255</f>
        <v>108790.6</v>
      </c>
      <c r="G254" s="82">
        <f>G255</f>
        <v>78511</v>
      </c>
      <c r="H254" s="105">
        <f t="shared" si="10"/>
        <v>72.16708061174403</v>
      </c>
    </row>
    <row r="255" spans="1:8" ht="64.5" customHeight="1">
      <c r="A255" s="77" t="s">
        <v>534</v>
      </c>
      <c r="B255" s="59" t="s">
        <v>214</v>
      </c>
      <c r="C255" s="59" t="s">
        <v>199</v>
      </c>
      <c r="D255" s="59" t="s">
        <v>628</v>
      </c>
      <c r="E255" s="59" t="s">
        <v>404</v>
      </c>
      <c r="F255" s="55">
        <v>108790.6</v>
      </c>
      <c r="G255" s="82">
        <v>78511</v>
      </c>
      <c r="H255" s="105">
        <f t="shared" si="10"/>
        <v>72.16708061174403</v>
      </c>
    </row>
    <row r="256" spans="1:8" ht="54" customHeight="1">
      <c r="A256" s="58" t="s">
        <v>599</v>
      </c>
      <c r="B256" s="59" t="s">
        <v>214</v>
      </c>
      <c r="C256" s="59" t="s">
        <v>199</v>
      </c>
      <c r="D256" s="59" t="s">
        <v>624</v>
      </c>
      <c r="E256" s="59" t="s">
        <v>174</v>
      </c>
      <c r="F256" s="55">
        <v>10205</v>
      </c>
      <c r="G256" s="82">
        <f>G257</f>
        <v>7266.7</v>
      </c>
      <c r="H256" s="105">
        <f t="shared" si="10"/>
        <v>71.20725134737873</v>
      </c>
    </row>
    <row r="257" spans="1:8" ht="50.25" customHeight="1">
      <c r="A257" s="91" t="s">
        <v>601</v>
      </c>
      <c r="B257" s="59" t="s">
        <v>214</v>
      </c>
      <c r="C257" s="59" t="s">
        <v>199</v>
      </c>
      <c r="D257" s="59" t="s">
        <v>624</v>
      </c>
      <c r="E257" s="59" t="s">
        <v>407</v>
      </c>
      <c r="F257" s="55">
        <v>10205</v>
      </c>
      <c r="G257" s="82">
        <v>7266.7</v>
      </c>
      <c r="H257" s="105">
        <f t="shared" si="10"/>
        <v>71.20725134737873</v>
      </c>
    </row>
    <row r="258" spans="1:8" ht="63.75" customHeight="1">
      <c r="A258" s="75" t="s">
        <v>629</v>
      </c>
      <c r="B258" s="59" t="s">
        <v>214</v>
      </c>
      <c r="C258" s="59" t="s">
        <v>199</v>
      </c>
      <c r="D258" s="59" t="s">
        <v>630</v>
      </c>
      <c r="E258" s="59" t="s">
        <v>174</v>
      </c>
      <c r="F258" s="55">
        <v>1275</v>
      </c>
      <c r="G258" s="82">
        <f>G259</f>
        <v>1028</v>
      </c>
      <c r="H258" s="105">
        <f t="shared" si="10"/>
        <v>80.62745098039215</v>
      </c>
    </row>
    <row r="259" spans="1:8" ht="56.25" customHeight="1">
      <c r="A259" s="77" t="s">
        <v>534</v>
      </c>
      <c r="B259" s="59" t="s">
        <v>214</v>
      </c>
      <c r="C259" s="59" t="s">
        <v>199</v>
      </c>
      <c r="D259" s="59" t="s">
        <v>630</v>
      </c>
      <c r="E259" s="59" t="s">
        <v>404</v>
      </c>
      <c r="F259" s="55">
        <v>1275</v>
      </c>
      <c r="G259" s="82">
        <v>1028</v>
      </c>
      <c r="H259" s="105">
        <f t="shared" si="10"/>
        <v>80.62745098039215</v>
      </c>
    </row>
    <row r="260" spans="1:8" ht="32.25" customHeight="1">
      <c r="A260" s="100" t="s">
        <v>631</v>
      </c>
      <c r="B260" s="81" t="s">
        <v>214</v>
      </c>
      <c r="C260" s="81" t="s">
        <v>199</v>
      </c>
      <c r="D260" s="81" t="s">
        <v>632</v>
      </c>
      <c r="E260" s="81" t="s">
        <v>174</v>
      </c>
      <c r="F260" s="55">
        <f>F261</f>
        <v>529</v>
      </c>
      <c r="G260" s="82">
        <f>G261</f>
        <v>406.9</v>
      </c>
      <c r="H260" s="105">
        <f t="shared" si="10"/>
        <v>76.91871455576559</v>
      </c>
    </row>
    <row r="261" spans="1:8" ht="55.5" customHeight="1">
      <c r="A261" s="77" t="s">
        <v>534</v>
      </c>
      <c r="B261" s="81" t="s">
        <v>214</v>
      </c>
      <c r="C261" s="81" t="s">
        <v>199</v>
      </c>
      <c r="D261" s="81" t="s">
        <v>632</v>
      </c>
      <c r="E261" s="81" t="s">
        <v>404</v>
      </c>
      <c r="F261" s="55">
        <v>529</v>
      </c>
      <c r="G261" s="82">
        <v>406.9</v>
      </c>
      <c r="H261" s="105">
        <f t="shared" si="10"/>
        <v>76.91871455576559</v>
      </c>
    </row>
    <row r="262" spans="1:8" ht="80.25" customHeight="1">
      <c r="A262" s="117" t="s">
        <v>141</v>
      </c>
      <c r="B262" s="83" t="s">
        <v>214</v>
      </c>
      <c r="C262" s="83" t="s">
        <v>199</v>
      </c>
      <c r="D262" s="83" t="s">
        <v>142</v>
      </c>
      <c r="E262" s="83" t="s">
        <v>174</v>
      </c>
      <c r="F262" s="55">
        <f>F263</f>
        <v>100</v>
      </c>
      <c r="G262" s="82" t="str">
        <f>G263</f>
        <v>100</v>
      </c>
      <c r="H262" s="105">
        <f t="shared" si="10"/>
        <v>100</v>
      </c>
    </row>
    <row r="263" spans="1:8" ht="53.25" customHeight="1">
      <c r="A263" s="117" t="s">
        <v>534</v>
      </c>
      <c r="B263" s="83" t="s">
        <v>214</v>
      </c>
      <c r="C263" s="83" t="s">
        <v>199</v>
      </c>
      <c r="D263" s="83" t="s">
        <v>142</v>
      </c>
      <c r="E263" s="83" t="s">
        <v>404</v>
      </c>
      <c r="F263" s="55">
        <v>100</v>
      </c>
      <c r="G263" s="82" t="s">
        <v>143</v>
      </c>
      <c r="H263" s="105">
        <f t="shared" si="10"/>
        <v>100</v>
      </c>
    </row>
    <row r="264" spans="1:8" ht="26.25" customHeight="1">
      <c r="A264" s="58" t="s">
        <v>633</v>
      </c>
      <c r="B264" s="59" t="s">
        <v>214</v>
      </c>
      <c r="C264" s="59" t="s">
        <v>199</v>
      </c>
      <c r="D264" s="59" t="s">
        <v>634</v>
      </c>
      <c r="E264" s="59" t="s">
        <v>174</v>
      </c>
      <c r="F264" s="55">
        <f>F265</f>
        <v>6285</v>
      </c>
      <c r="G264" s="82">
        <f>G265</f>
        <v>4352.4</v>
      </c>
      <c r="H264" s="105">
        <f t="shared" si="10"/>
        <v>69.25059665871122</v>
      </c>
    </row>
    <row r="265" spans="1:8" ht="39" customHeight="1">
      <c r="A265" s="58" t="s">
        <v>598</v>
      </c>
      <c r="B265" s="59" t="s">
        <v>214</v>
      </c>
      <c r="C265" s="59" t="s">
        <v>199</v>
      </c>
      <c r="D265" s="59" t="s">
        <v>635</v>
      </c>
      <c r="E265" s="59" t="s">
        <v>174</v>
      </c>
      <c r="F265" s="55">
        <f>F266</f>
        <v>6285</v>
      </c>
      <c r="G265" s="82">
        <f>G266</f>
        <v>4352.4</v>
      </c>
      <c r="H265" s="105">
        <f t="shared" si="10"/>
        <v>69.25059665871122</v>
      </c>
    </row>
    <row r="266" spans="1:8" ht="57" customHeight="1">
      <c r="A266" s="77" t="s">
        <v>534</v>
      </c>
      <c r="B266" s="59" t="s">
        <v>214</v>
      </c>
      <c r="C266" s="59" t="s">
        <v>199</v>
      </c>
      <c r="D266" s="59" t="s">
        <v>635</v>
      </c>
      <c r="E266" s="59" t="s">
        <v>404</v>
      </c>
      <c r="F266" s="55">
        <v>6285</v>
      </c>
      <c r="G266" s="82">
        <v>4352.4</v>
      </c>
      <c r="H266" s="105">
        <f t="shared" si="10"/>
        <v>69.25059665871122</v>
      </c>
    </row>
    <row r="267" spans="1:8" ht="27.75" customHeight="1">
      <c r="A267" s="58" t="s">
        <v>216</v>
      </c>
      <c r="B267" s="59" t="s">
        <v>214</v>
      </c>
      <c r="C267" s="59" t="s">
        <v>217</v>
      </c>
      <c r="D267" s="59" t="s">
        <v>173</v>
      </c>
      <c r="E267" s="59" t="s">
        <v>174</v>
      </c>
      <c r="F267" s="55">
        <f>F268</f>
        <v>1961.8</v>
      </c>
      <c r="G267" s="82">
        <f>G268</f>
        <v>1821.4</v>
      </c>
      <c r="H267" s="105">
        <f t="shared" si="10"/>
        <v>92.84330716688756</v>
      </c>
    </row>
    <row r="268" spans="1:8" ht="36" customHeight="1">
      <c r="A268" s="93" t="s">
        <v>633</v>
      </c>
      <c r="B268" s="59" t="s">
        <v>214</v>
      </c>
      <c r="C268" s="59" t="s">
        <v>217</v>
      </c>
      <c r="D268" s="59" t="s">
        <v>634</v>
      </c>
      <c r="E268" s="59" t="s">
        <v>174</v>
      </c>
      <c r="F268" s="55">
        <f>F269+F271+F273</f>
        <v>1961.8</v>
      </c>
      <c r="G268" s="55">
        <f>G269+G271+G273</f>
        <v>1821.4</v>
      </c>
      <c r="H268" s="105">
        <f t="shared" si="10"/>
        <v>92.84330716688756</v>
      </c>
    </row>
    <row r="269" spans="1:8" ht="38.25" customHeight="1">
      <c r="A269" s="101" t="s">
        <v>636</v>
      </c>
      <c r="B269" s="59" t="s">
        <v>214</v>
      </c>
      <c r="C269" s="59" t="s">
        <v>217</v>
      </c>
      <c r="D269" s="59" t="s">
        <v>637</v>
      </c>
      <c r="E269" s="59" t="s">
        <v>174</v>
      </c>
      <c r="F269" s="55">
        <f>F270</f>
        <v>1303</v>
      </c>
      <c r="G269" s="82">
        <f>G270</f>
        <v>1303</v>
      </c>
      <c r="H269" s="105">
        <f t="shared" si="10"/>
        <v>100</v>
      </c>
    </row>
    <row r="270" spans="1:8" ht="27" customHeight="1">
      <c r="A270" s="88" t="s">
        <v>405</v>
      </c>
      <c r="B270" s="59" t="s">
        <v>214</v>
      </c>
      <c r="C270" s="59" t="s">
        <v>217</v>
      </c>
      <c r="D270" s="59" t="s">
        <v>637</v>
      </c>
      <c r="E270" s="59" t="s">
        <v>406</v>
      </c>
      <c r="F270" s="55">
        <v>1303</v>
      </c>
      <c r="G270" s="82">
        <v>1303</v>
      </c>
      <c r="H270" s="105">
        <f t="shared" si="10"/>
        <v>100</v>
      </c>
    </row>
    <row r="271" spans="1:8" ht="116.25" customHeight="1">
      <c r="A271" s="61" t="s">
        <v>0</v>
      </c>
      <c r="B271" s="59" t="s">
        <v>214</v>
      </c>
      <c r="C271" s="59" t="s">
        <v>217</v>
      </c>
      <c r="D271" s="59" t="s">
        <v>1</v>
      </c>
      <c r="E271" s="59" t="s">
        <v>174</v>
      </c>
      <c r="F271" s="55">
        <f>F272</f>
        <v>522.5</v>
      </c>
      <c r="G271" s="82">
        <f>G272</f>
        <v>427.9</v>
      </c>
      <c r="H271" s="105">
        <f t="shared" si="10"/>
        <v>81.89473684210526</v>
      </c>
    </row>
    <row r="272" spans="1:8" ht="32.25" customHeight="1">
      <c r="A272" s="91" t="s">
        <v>560</v>
      </c>
      <c r="B272" s="59" t="s">
        <v>214</v>
      </c>
      <c r="C272" s="59" t="s">
        <v>217</v>
      </c>
      <c r="D272" s="59" t="s">
        <v>1</v>
      </c>
      <c r="E272" s="59" t="s">
        <v>481</v>
      </c>
      <c r="F272" s="55">
        <v>522.5</v>
      </c>
      <c r="G272" s="82">
        <v>427.9</v>
      </c>
      <c r="H272" s="105">
        <f t="shared" si="10"/>
        <v>81.89473684210526</v>
      </c>
    </row>
    <row r="273" spans="1:8" ht="114.75" customHeight="1">
      <c r="A273" s="97" t="s">
        <v>2</v>
      </c>
      <c r="B273" s="59" t="s">
        <v>214</v>
      </c>
      <c r="C273" s="59" t="s">
        <v>217</v>
      </c>
      <c r="D273" s="59" t="s">
        <v>3</v>
      </c>
      <c r="E273" s="59" t="s">
        <v>174</v>
      </c>
      <c r="F273" s="55">
        <f>F274</f>
        <v>136.3</v>
      </c>
      <c r="G273" s="82">
        <f>G274</f>
        <v>90.5</v>
      </c>
      <c r="H273" s="105">
        <f t="shared" si="10"/>
        <v>66.39765223771093</v>
      </c>
    </row>
    <row r="274" spans="1:8" ht="51" customHeight="1">
      <c r="A274" s="91" t="s">
        <v>515</v>
      </c>
      <c r="B274" s="59" t="s">
        <v>214</v>
      </c>
      <c r="C274" s="59" t="s">
        <v>217</v>
      </c>
      <c r="D274" s="59" t="s">
        <v>3</v>
      </c>
      <c r="E274" s="59" t="s">
        <v>385</v>
      </c>
      <c r="F274" s="55">
        <v>136.3</v>
      </c>
      <c r="G274" s="82">
        <v>90.5</v>
      </c>
      <c r="H274" s="105">
        <f t="shared" si="10"/>
        <v>66.39765223771093</v>
      </c>
    </row>
    <row r="275" spans="1:8" ht="33.75" customHeight="1">
      <c r="A275" s="58" t="s">
        <v>218</v>
      </c>
      <c r="B275" s="59" t="s">
        <v>214</v>
      </c>
      <c r="C275" s="59" t="s">
        <v>219</v>
      </c>
      <c r="D275" s="59" t="s">
        <v>173</v>
      </c>
      <c r="E275" s="59" t="s">
        <v>174</v>
      </c>
      <c r="F275" s="55">
        <f>F276</f>
        <v>7967.8</v>
      </c>
      <c r="G275" s="82">
        <f>G276</f>
        <v>5955.499999999999</v>
      </c>
      <c r="H275" s="105">
        <f t="shared" si="10"/>
        <v>74.74459700293681</v>
      </c>
    </row>
    <row r="276" spans="1:8" ht="72" customHeight="1">
      <c r="A276" s="58" t="s">
        <v>612</v>
      </c>
      <c r="B276" s="59" t="s">
        <v>214</v>
      </c>
      <c r="C276" s="59" t="s">
        <v>219</v>
      </c>
      <c r="D276" s="59" t="s">
        <v>613</v>
      </c>
      <c r="E276" s="59" t="s">
        <v>174</v>
      </c>
      <c r="F276" s="55">
        <f>F277</f>
        <v>7967.8</v>
      </c>
      <c r="G276" s="82">
        <f>G277</f>
        <v>5955.499999999999</v>
      </c>
      <c r="H276" s="105">
        <f t="shared" si="10"/>
        <v>74.74459700293681</v>
      </c>
    </row>
    <row r="277" spans="1:8" ht="56.25" customHeight="1">
      <c r="A277" s="58" t="s">
        <v>610</v>
      </c>
      <c r="B277" s="59" t="s">
        <v>214</v>
      </c>
      <c r="C277" s="59" t="s">
        <v>219</v>
      </c>
      <c r="D277" s="59" t="s">
        <v>4</v>
      </c>
      <c r="E277" s="59" t="s">
        <v>174</v>
      </c>
      <c r="F277" s="55">
        <f>F278+F279+F280+F281+F282+F283</f>
        <v>7967.8</v>
      </c>
      <c r="G277" s="82">
        <f>G278+G279+G280+G281+G282+G283</f>
        <v>5955.499999999999</v>
      </c>
      <c r="H277" s="105">
        <f t="shared" si="10"/>
        <v>74.74459700293681</v>
      </c>
    </row>
    <row r="278" spans="1:8" ht="40.5" customHeight="1">
      <c r="A278" s="91" t="s">
        <v>515</v>
      </c>
      <c r="B278" s="59" t="s">
        <v>214</v>
      </c>
      <c r="C278" s="59" t="s">
        <v>219</v>
      </c>
      <c r="D278" s="59" t="s">
        <v>4</v>
      </c>
      <c r="E278" s="59" t="s">
        <v>385</v>
      </c>
      <c r="F278" s="55">
        <v>6614</v>
      </c>
      <c r="G278" s="82">
        <v>4931.7</v>
      </c>
      <c r="H278" s="105">
        <f t="shared" si="10"/>
        <v>74.56456002419111</v>
      </c>
    </row>
    <row r="279" spans="1:8" ht="40.5" customHeight="1">
      <c r="A279" s="91" t="s">
        <v>516</v>
      </c>
      <c r="B279" s="65" t="s">
        <v>214</v>
      </c>
      <c r="C279" s="65" t="s">
        <v>219</v>
      </c>
      <c r="D279" s="65" t="s">
        <v>4</v>
      </c>
      <c r="E279" s="65" t="s">
        <v>386</v>
      </c>
      <c r="F279" s="55">
        <v>0.5</v>
      </c>
      <c r="G279" s="82">
        <v>0.5</v>
      </c>
      <c r="H279" s="105">
        <f t="shared" si="10"/>
        <v>100</v>
      </c>
    </row>
    <row r="280" spans="1:8" ht="42" customHeight="1">
      <c r="A280" s="58" t="s">
        <v>476</v>
      </c>
      <c r="B280" s="59" t="s">
        <v>214</v>
      </c>
      <c r="C280" s="59" t="s">
        <v>219</v>
      </c>
      <c r="D280" s="59" t="s">
        <v>4</v>
      </c>
      <c r="E280" s="59" t="s">
        <v>418</v>
      </c>
      <c r="F280" s="55">
        <v>475</v>
      </c>
      <c r="G280" s="82">
        <v>355</v>
      </c>
      <c r="H280" s="105">
        <f t="shared" si="10"/>
        <v>74.73684210526315</v>
      </c>
    </row>
    <row r="281" spans="1:8" ht="31.5">
      <c r="A281" s="61" t="s">
        <v>498</v>
      </c>
      <c r="B281" s="59" t="s">
        <v>214</v>
      </c>
      <c r="C281" s="59" t="s">
        <v>219</v>
      </c>
      <c r="D281" s="59" t="s">
        <v>4</v>
      </c>
      <c r="E281" s="59" t="s">
        <v>382</v>
      </c>
      <c r="F281" s="55">
        <v>867.4</v>
      </c>
      <c r="G281" s="82">
        <v>659.2</v>
      </c>
      <c r="H281" s="105">
        <f t="shared" si="10"/>
        <v>75.99723311044502</v>
      </c>
    </row>
    <row r="282" spans="1:8" ht="28.5" customHeight="1">
      <c r="A282" s="58" t="s">
        <v>183</v>
      </c>
      <c r="B282" s="59" t="s">
        <v>214</v>
      </c>
      <c r="C282" s="59" t="s">
        <v>219</v>
      </c>
      <c r="D282" s="59" t="s">
        <v>4</v>
      </c>
      <c r="E282" s="59" t="s">
        <v>387</v>
      </c>
      <c r="F282" s="55">
        <v>4.8</v>
      </c>
      <c r="G282" s="82">
        <v>4.7</v>
      </c>
      <c r="H282" s="105">
        <f t="shared" si="10"/>
        <v>97.91666666666667</v>
      </c>
    </row>
    <row r="283" spans="1:8" ht="23.25" customHeight="1">
      <c r="A283" s="58" t="s">
        <v>388</v>
      </c>
      <c r="B283" s="59" t="s">
        <v>214</v>
      </c>
      <c r="C283" s="59" t="s">
        <v>219</v>
      </c>
      <c r="D283" s="59" t="s">
        <v>4</v>
      </c>
      <c r="E283" s="59" t="s">
        <v>389</v>
      </c>
      <c r="F283" s="55">
        <v>6.1</v>
      </c>
      <c r="G283" s="82">
        <v>4.4</v>
      </c>
      <c r="H283" s="105">
        <f t="shared" si="10"/>
        <v>72.13114754098362</v>
      </c>
    </row>
    <row r="284" spans="1:8" ht="31.5" customHeight="1">
      <c r="A284" s="58" t="s">
        <v>410</v>
      </c>
      <c r="B284" s="59" t="s">
        <v>214</v>
      </c>
      <c r="C284" s="59" t="s">
        <v>204</v>
      </c>
      <c r="D284" s="59" t="s">
        <v>173</v>
      </c>
      <c r="E284" s="59" t="s">
        <v>174</v>
      </c>
      <c r="F284" s="55">
        <f>F285</f>
        <v>13510.4</v>
      </c>
      <c r="G284" s="82">
        <f>G285</f>
        <v>8707.5</v>
      </c>
      <c r="H284" s="105">
        <f t="shared" si="10"/>
        <v>64.45034936049267</v>
      </c>
    </row>
    <row r="285" spans="1:8" ht="32.25" customHeight="1">
      <c r="A285" s="61" t="s">
        <v>220</v>
      </c>
      <c r="B285" s="59" t="s">
        <v>214</v>
      </c>
      <c r="C285" s="59" t="s">
        <v>221</v>
      </c>
      <c r="D285" s="59" t="s">
        <v>173</v>
      </c>
      <c r="E285" s="59" t="s">
        <v>174</v>
      </c>
      <c r="F285" s="55">
        <f>F286</f>
        <v>13510.4</v>
      </c>
      <c r="G285" s="82">
        <f>G286</f>
        <v>8707.5</v>
      </c>
      <c r="H285" s="105">
        <f t="shared" si="10"/>
        <v>64.45034936049267</v>
      </c>
    </row>
    <row r="286" spans="1:8" ht="35.25" customHeight="1">
      <c r="A286" s="61" t="s">
        <v>618</v>
      </c>
      <c r="B286" s="59" t="s">
        <v>214</v>
      </c>
      <c r="C286" s="59" t="s">
        <v>221</v>
      </c>
      <c r="D286" s="59" t="s">
        <v>619</v>
      </c>
      <c r="E286" s="59" t="s">
        <v>174</v>
      </c>
      <c r="F286" s="55">
        <f>F287+F289+F291+F293+F295+F298+F300</f>
        <v>13510.4</v>
      </c>
      <c r="G286" s="55">
        <f>G287+G289+G291+G293+G295+G298+G300</f>
        <v>8707.5</v>
      </c>
      <c r="H286" s="105">
        <f t="shared" si="10"/>
        <v>64.45034936049267</v>
      </c>
    </row>
    <row r="287" spans="1:8" ht="56.25" customHeight="1">
      <c r="A287" s="117" t="s">
        <v>147</v>
      </c>
      <c r="B287" s="65" t="s">
        <v>214</v>
      </c>
      <c r="C287" s="65" t="s">
        <v>221</v>
      </c>
      <c r="D287" s="65" t="s">
        <v>145</v>
      </c>
      <c r="E287" s="65" t="s">
        <v>174</v>
      </c>
      <c r="F287" s="55">
        <f>F288</f>
        <v>864.3</v>
      </c>
      <c r="G287" s="55">
        <f>G288</f>
        <v>0</v>
      </c>
      <c r="H287" s="105">
        <f t="shared" si="10"/>
        <v>0</v>
      </c>
    </row>
    <row r="288" spans="1:8" ht="35.25" customHeight="1">
      <c r="A288" s="61" t="s">
        <v>572</v>
      </c>
      <c r="B288" s="65" t="s">
        <v>214</v>
      </c>
      <c r="C288" s="65" t="s">
        <v>221</v>
      </c>
      <c r="D288" s="65" t="s">
        <v>145</v>
      </c>
      <c r="E288" s="65" t="s">
        <v>411</v>
      </c>
      <c r="F288" s="55">
        <v>864.3</v>
      </c>
      <c r="G288" s="55">
        <v>0</v>
      </c>
      <c r="H288" s="105">
        <f t="shared" si="10"/>
        <v>0</v>
      </c>
    </row>
    <row r="289" spans="1:8" ht="129" customHeight="1">
      <c r="A289" s="118" t="s">
        <v>146</v>
      </c>
      <c r="B289" s="65" t="s">
        <v>214</v>
      </c>
      <c r="C289" s="65" t="s">
        <v>221</v>
      </c>
      <c r="D289" s="65" t="s">
        <v>144</v>
      </c>
      <c r="E289" s="65" t="s">
        <v>174</v>
      </c>
      <c r="F289" s="55">
        <f>F290</f>
        <v>772.1</v>
      </c>
      <c r="G289" s="55">
        <f>G290</f>
        <v>0</v>
      </c>
      <c r="H289" s="105">
        <f t="shared" si="10"/>
        <v>0</v>
      </c>
    </row>
    <row r="290" spans="1:8" ht="35.25" customHeight="1">
      <c r="A290" s="61" t="s">
        <v>572</v>
      </c>
      <c r="B290" s="65" t="s">
        <v>214</v>
      </c>
      <c r="C290" s="65" t="s">
        <v>221</v>
      </c>
      <c r="D290" s="65" t="s">
        <v>144</v>
      </c>
      <c r="E290" s="65" t="s">
        <v>411</v>
      </c>
      <c r="F290" s="55">
        <v>772.1</v>
      </c>
      <c r="G290" s="55">
        <v>0</v>
      </c>
      <c r="H290" s="105">
        <f t="shared" si="10"/>
        <v>0</v>
      </c>
    </row>
    <row r="291" spans="1:8" ht="42" customHeight="1">
      <c r="A291" s="117" t="s">
        <v>5</v>
      </c>
      <c r="B291" s="59" t="s">
        <v>214</v>
      </c>
      <c r="C291" s="59" t="s">
        <v>221</v>
      </c>
      <c r="D291" s="59" t="s">
        <v>6</v>
      </c>
      <c r="E291" s="59" t="s">
        <v>174</v>
      </c>
      <c r="F291" s="55">
        <f>F292</f>
        <v>284</v>
      </c>
      <c r="G291" s="82">
        <f>G292</f>
        <v>194.9</v>
      </c>
      <c r="H291" s="105">
        <f t="shared" si="10"/>
        <v>68.62676056338029</v>
      </c>
    </row>
    <row r="292" spans="1:8" ht="35.25" customHeight="1">
      <c r="A292" s="77" t="s">
        <v>572</v>
      </c>
      <c r="B292" s="59" t="s">
        <v>214</v>
      </c>
      <c r="C292" s="59" t="s">
        <v>221</v>
      </c>
      <c r="D292" s="59" t="s">
        <v>6</v>
      </c>
      <c r="E292" s="59" t="s">
        <v>411</v>
      </c>
      <c r="F292" s="55">
        <v>284</v>
      </c>
      <c r="G292" s="82">
        <v>194.9</v>
      </c>
      <c r="H292" s="105">
        <f t="shared" si="10"/>
        <v>68.62676056338029</v>
      </c>
    </row>
    <row r="293" spans="1:8" ht="87.75" customHeight="1">
      <c r="A293" s="61" t="s">
        <v>7</v>
      </c>
      <c r="B293" s="59" t="s">
        <v>214</v>
      </c>
      <c r="C293" s="59" t="s">
        <v>221</v>
      </c>
      <c r="D293" s="59" t="s">
        <v>8</v>
      </c>
      <c r="E293" s="59" t="s">
        <v>174</v>
      </c>
      <c r="F293" s="55">
        <f>F294</f>
        <v>30</v>
      </c>
      <c r="G293" s="82">
        <f>G294</f>
        <v>0</v>
      </c>
      <c r="H293" s="105">
        <f t="shared" si="10"/>
        <v>0</v>
      </c>
    </row>
    <row r="294" spans="1:8" ht="43.5" customHeight="1">
      <c r="A294" s="77" t="s">
        <v>572</v>
      </c>
      <c r="B294" s="59" t="s">
        <v>214</v>
      </c>
      <c r="C294" s="59" t="s">
        <v>221</v>
      </c>
      <c r="D294" s="59" t="s">
        <v>8</v>
      </c>
      <c r="E294" s="59" t="s">
        <v>411</v>
      </c>
      <c r="F294" s="55">
        <v>30</v>
      </c>
      <c r="G294" s="82">
        <v>0</v>
      </c>
      <c r="H294" s="105">
        <f t="shared" si="10"/>
        <v>0</v>
      </c>
    </row>
    <row r="295" spans="1:8" ht="243.75" customHeight="1">
      <c r="A295" s="61" t="s">
        <v>9</v>
      </c>
      <c r="B295" s="59" t="s">
        <v>214</v>
      </c>
      <c r="C295" s="59" t="s">
        <v>221</v>
      </c>
      <c r="D295" s="59" t="s">
        <v>10</v>
      </c>
      <c r="E295" s="59" t="s">
        <v>174</v>
      </c>
      <c r="F295" s="55">
        <f>F296+F297</f>
        <v>11289</v>
      </c>
      <c r="G295" s="55">
        <f>G296+G297</f>
        <v>8400</v>
      </c>
      <c r="H295" s="105">
        <f t="shared" si="10"/>
        <v>74.40871644964125</v>
      </c>
    </row>
    <row r="296" spans="1:8" ht="31.5">
      <c r="A296" s="77" t="s">
        <v>572</v>
      </c>
      <c r="B296" s="59" t="s">
        <v>214</v>
      </c>
      <c r="C296" s="59" t="s">
        <v>221</v>
      </c>
      <c r="D296" s="59" t="s">
        <v>10</v>
      </c>
      <c r="E296" s="59" t="s">
        <v>411</v>
      </c>
      <c r="F296" s="55">
        <v>8335</v>
      </c>
      <c r="G296" s="82">
        <v>6259.8</v>
      </c>
      <c r="H296" s="105">
        <f t="shared" si="10"/>
        <v>75.10257948410319</v>
      </c>
    </row>
    <row r="297" spans="1:8" ht="29.25" customHeight="1">
      <c r="A297" s="88" t="s">
        <v>11</v>
      </c>
      <c r="B297" s="59" t="s">
        <v>214</v>
      </c>
      <c r="C297" s="59" t="s">
        <v>221</v>
      </c>
      <c r="D297" s="59" t="s">
        <v>10</v>
      </c>
      <c r="E297" s="59" t="s">
        <v>12</v>
      </c>
      <c r="F297" s="55">
        <v>2954</v>
      </c>
      <c r="G297" s="82">
        <v>2140.2</v>
      </c>
      <c r="H297" s="105">
        <f t="shared" si="10"/>
        <v>72.45091401489505</v>
      </c>
    </row>
    <row r="298" spans="1:8" ht="109.5" customHeight="1">
      <c r="A298" s="97" t="s">
        <v>13</v>
      </c>
      <c r="B298" s="59" t="s">
        <v>214</v>
      </c>
      <c r="C298" s="59" t="s">
        <v>221</v>
      </c>
      <c r="D298" s="59" t="s">
        <v>14</v>
      </c>
      <c r="E298" s="59" t="s">
        <v>174</v>
      </c>
      <c r="F298" s="55">
        <f>F299</f>
        <v>261</v>
      </c>
      <c r="G298" s="82">
        <f>G299</f>
        <v>112.6</v>
      </c>
      <c r="H298" s="105">
        <f t="shared" si="10"/>
        <v>43.14176245210728</v>
      </c>
    </row>
    <row r="299" spans="1:8" ht="45" customHeight="1">
      <c r="A299" s="77" t="s">
        <v>572</v>
      </c>
      <c r="B299" s="59" t="s">
        <v>214</v>
      </c>
      <c r="C299" s="59" t="s">
        <v>221</v>
      </c>
      <c r="D299" s="59" t="s">
        <v>14</v>
      </c>
      <c r="E299" s="59" t="s">
        <v>411</v>
      </c>
      <c r="F299" s="55">
        <v>261</v>
      </c>
      <c r="G299" s="82">
        <v>112.6</v>
      </c>
      <c r="H299" s="105">
        <f t="shared" si="10"/>
        <v>43.14176245210728</v>
      </c>
    </row>
    <row r="300" spans="1:8" ht="169.5" customHeight="1">
      <c r="A300" s="61" t="s">
        <v>15</v>
      </c>
      <c r="B300" s="59" t="s">
        <v>214</v>
      </c>
      <c r="C300" s="59" t="s">
        <v>221</v>
      </c>
      <c r="D300" s="59" t="s">
        <v>16</v>
      </c>
      <c r="E300" s="59" t="s">
        <v>174</v>
      </c>
      <c r="F300" s="55">
        <v>10</v>
      </c>
      <c r="G300" s="82">
        <f>G301</f>
        <v>0</v>
      </c>
      <c r="H300" s="105">
        <f t="shared" si="10"/>
        <v>0</v>
      </c>
    </row>
    <row r="301" spans="1:8" ht="34.5" customHeight="1">
      <c r="A301" s="77" t="s">
        <v>572</v>
      </c>
      <c r="B301" s="59" t="s">
        <v>214</v>
      </c>
      <c r="C301" s="59" t="s">
        <v>221</v>
      </c>
      <c r="D301" s="59" t="s">
        <v>16</v>
      </c>
      <c r="E301" s="59" t="s">
        <v>411</v>
      </c>
      <c r="F301" s="55">
        <v>10</v>
      </c>
      <c r="G301" s="82">
        <v>0</v>
      </c>
      <c r="H301" s="105">
        <f t="shared" si="10"/>
        <v>0</v>
      </c>
    </row>
    <row r="302" spans="1:8" ht="31.5" customHeight="1">
      <c r="A302" s="56" t="s">
        <v>222</v>
      </c>
      <c r="B302" s="57" t="s">
        <v>223</v>
      </c>
      <c r="C302" s="57" t="s">
        <v>172</v>
      </c>
      <c r="D302" s="57" t="s">
        <v>173</v>
      </c>
      <c r="E302" s="57" t="s">
        <v>174</v>
      </c>
      <c r="F302" s="92">
        <f>F303+F311</f>
        <v>3178</v>
      </c>
      <c r="G302" s="92">
        <f>G303+G311</f>
        <v>2289.8999999999996</v>
      </c>
      <c r="H302" s="105">
        <f t="shared" si="10"/>
        <v>72.05475141598488</v>
      </c>
    </row>
    <row r="303" spans="1:8" ht="65.25" customHeight="1">
      <c r="A303" s="58" t="s">
        <v>17</v>
      </c>
      <c r="B303" s="59" t="s">
        <v>223</v>
      </c>
      <c r="C303" s="59" t="s">
        <v>184</v>
      </c>
      <c r="D303" s="59" t="s">
        <v>18</v>
      </c>
      <c r="E303" s="59" t="s">
        <v>174</v>
      </c>
      <c r="F303" s="55">
        <f>F304</f>
        <v>3015</v>
      </c>
      <c r="G303" s="55">
        <f>G304</f>
        <v>2187.7999999999997</v>
      </c>
      <c r="H303" s="105">
        <f t="shared" si="10"/>
        <v>72.56384742951906</v>
      </c>
    </row>
    <row r="304" spans="1:8" ht="31.5" customHeight="1">
      <c r="A304" s="58" t="s">
        <v>182</v>
      </c>
      <c r="B304" s="71" t="s">
        <v>223</v>
      </c>
      <c r="C304" s="71" t="s">
        <v>184</v>
      </c>
      <c r="D304" s="71" t="s">
        <v>19</v>
      </c>
      <c r="E304" s="71" t="s">
        <v>174</v>
      </c>
      <c r="F304" s="55">
        <f>F305+F306+F308+F309+F310+F307</f>
        <v>3015</v>
      </c>
      <c r="G304" s="55">
        <f>G305+G306+G308+G309+G310+G307</f>
        <v>2187.7999999999997</v>
      </c>
      <c r="H304" s="105">
        <f t="shared" si="10"/>
        <v>72.56384742951906</v>
      </c>
    </row>
    <row r="305" spans="1:8" ht="34.5" customHeight="1">
      <c r="A305" s="91" t="s">
        <v>515</v>
      </c>
      <c r="B305" s="71" t="s">
        <v>223</v>
      </c>
      <c r="C305" s="71" t="s">
        <v>184</v>
      </c>
      <c r="D305" s="71" t="s">
        <v>19</v>
      </c>
      <c r="E305" s="71" t="s">
        <v>385</v>
      </c>
      <c r="F305" s="55">
        <v>2654.6</v>
      </c>
      <c r="G305" s="82">
        <v>1917.9</v>
      </c>
      <c r="H305" s="105">
        <f t="shared" si="10"/>
        <v>72.24817298274694</v>
      </c>
    </row>
    <row r="306" spans="1:8" ht="38.25" customHeight="1">
      <c r="A306" s="74" t="s">
        <v>516</v>
      </c>
      <c r="B306" s="71" t="s">
        <v>223</v>
      </c>
      <c r="C306" s="71" t="s">
        <v>184</v>
      </c>
      <c r="D306" s="71" t="s">
        <v>19</v>
      </c>
      <c r="E306" s="71" t="s">
        <v>386</v>
      </c>
      <c r="F306" s="73">
        <v>36</v>
      </c>
      <c r="G306" s="82">
        <v>33.3</v>
      </c>
      <c r="H306" s="105">
        <v>0</v>
      </c>
    </row>
    <row r="307" spans="1:8" ht="32.25" customHeight="1">
      <c r="A307" s="58" t="s">
        <v>476</v>
      </c>
      <c r="B307" s="71" t="s">
        <v>223</v>
      </c>
      <c r="C307" s="71" t="s">
        <v>184</v>
      </c>
      <c r="D307" s="71" t="s">
        <v>19</v>
      </c>
      <c r="E307" s="71" t="s">
        <v>418</v>
      </c>
      <c r="F307" s="73">
        <v>107.3</v>
      </c>
      <c r="G307" s="82">
        <v>79.1</v>
      </c>
      <c r="H307" s="105">
        <f t="shared" si="10"/>
        <v>73.71854613233924</v>
      </c>
    </row>
    <row r="308" spans="1:8" ht="36" customHeight="1">
      <c r="A308" s="61" t="s">
        <v>498</v>
      </c>
      <c r="B308" s="71" t="s">
        <v>223</v>
      </c>
      <c r="C308" s="71" t="s">
        <v>184</v>
      </c>
      <c r="D308" s="71" t="s">
        <v>19</v>
      </c>
      <c r="E308" s="71" t="s">
        <v>382</v>
      </c>
      <c r="F308" s="73">
        <v>209.6</v>
      </c>
      <c r="G308" s="82">
        <v>153.2</v>
      </c>
      <c r="H308" s="105">
        <f t="shared" si="10"/>
        <v>73.09160305343511</v>
      </c>
    </row>
    <row r="309" spans="1:8" ht="18" customHeight="1">
      <c r="A309" s="58" t="s">
        <v>183</v>
      </c>
      <c r="B309" s="71" t="s">
        <v>223</v>
      </c>
      <c r="C309" s="71" t="s">
        <v>184</v>
      </c>
      <c r="D309" s="71" t="s">
        <v>19</v>
      </c>
      <c r="E309" s="71" t="s">
        <v>387</v>
      </c>
      <c r="F309" s="73">
        <v>0.5</v>
      </c>
      <c r="G309" s="82">
        <v>0.1</v>
      </c>
      <c r="H309" s="105">
        <f t="shared" si="10"/>
        <v>20</v>
      </c>
    </row>
    <row r="310" spans="1:8" ht="34.5" customHeight="1">
      <c r="A310" s="58" t="s">
        <v>388</v>
      </c>
      <c r="B310" s="71" t="s">
        <v>223</v>
      </c>
      <c r="C310" s="71" t="s">
        <v>184</v>
      </c>
      <c r="D310" s="71" t="s">
        <v>19</v>
      </c>
      <c r="E310" s="71" t="s">
        <v>389</v>
      </c>
      <c r="F310" s="73">
        <v>7</v>
      </c>
      <c r="G310" s="82">
        <v>4.2</v>
      </c>
      <c r="H310" s="105">
        <f t="shared" si="10"/>
        <v>60</v>
      </c>
    </row>
    <row r="311" spans="1:8" ht="34.5" customHeight="1">
      <c r="A311" s="58" t="s">
        <v>477</v>
      </c>
      <c r="B311" s="71" t="s">
        <v>223</v>
      </c>
      <c r="C311" s="71" t="s">
        <v>478</v>
      </c>
      <c r="D311" s="71" t="s">
        <v>173</v>
      </c>
      <c r="E311" s="71" t="s">
        <v>174</v>
      </c>
      <c r="F311" s="73">
        <f>F312</f>
        <v>163</v>
      </c>
      <c r="G311" s="82">
        <f>G312</f>
        <v>102.10000000000001</v>
      </c>
      <c r="H311" s="105">
        <f t="shared" si="10"/>
        <v>62.63803680981596</v>
      </c>
    </row>
    <row r="312" spans="1:8" ht="27.75" customHeight="1">
      <c r="A312" s="61" t="s">
        <v>479</v>
      </c>
      <c r="B312" s="59" t="s">
        <v>223</v>
      </c>
      <c r="C312" s="59" t="s">
        <v>480</v>
      </c>
      <c r="D312" s="59" t="s">
        <v>173</v>
      </c>
      <c r="E312" s="59" t="s">
        <v>174</v>
      </c>
      <c r="F312" s="55">
        <f>F313</f>
        <v>163</v>
      </c>
      <c r="G312" s="82">
        <f>G313</f>
        <v>102.10000000000001</v>
      </c>
      <c r="H312" s="105">
        <f t="shared" si="10"/>
        <v>62.63803680981596</v>
      </c>
    </row>
    <row r="313" spans="1:8" ht="77.25" customHeight="1">
      <c r="A313" s="61" t="s">
        <v>17</v>
      </c>
      <c r="B313" s="59" t="s">
        <v>223</v>
      </c>
      <c r="C313" s="59" t="s">
        <v>480</v>
      </c>
      <c r="D313" s="59" t="s">
        <v>18</v>
      </c>
      <c r="E313" s="59" t="s">
        <v>174</v>
      </c>
      <c r="F313" s="82">
        <f>F314+F316</f>
        <v>163</v>
      </c>
      <c r="G313" s="82">
        <f>G314+G316</f>
        <v>102.10000000000001</v>
      </c>
      <c r="H313" s="105">
        <f t="shared" si="10"/>
        <v>62.63803680981596</v>
      </c>
    </row>
    <row r="314" spans="1:8" ht="51" customHeight="1">
      <c r="A314" s="110" t="s">
        <v>99</v>
      </c>
      <c r="B314" s="65" t="s">
        <v>223</v>
      </c>
      <c r="C314" s="65" t="s">
        <v>480</v>
      </c>
      <c r="D314" s="65" t="s">
        <v>100</v>
      </c>
      <c r="E314" s="65" t="s">
        <v>174</v>
      </c>
      <c r="F314" s="82">
        <f>F315</f>
        <v>100</v>
      </c>
      <c r="G314" s="82">
        <f>G315</f>
        <v>73.9</v>
      </c>
      <c r="H314" s="105">
        <f t="shared" si="10"/>
        <v>73.9</v>
      </c>
    </row>
    <row r="315" spans="1:8" ht="51" customHeight="1">
      <c r="A315" s="110" t="s">
        <v>560</v>
      </c>
      <c r="B315" s="65" t="s">
        <v>223</v>
      </c>
      <c r="C315" s="65" t="s">
        <v>480</v>
      </c>
      <c r="D315" s="65" t="s">
        <v>100</v>
      </c>
      <c r="E315" s="65" t="s">
        <v>481</v>
      </c>
      <c r="F315" s="82">
        <v>100</v>
      </c>
      <c r="G315" s="82">
        <v>73.9</v>
      </c>
      <c r="H315" s="105">
        <f t="shared" si="10"/>
        <v>73.9</v>
      </c>
    </row>
    <row r="316" spans="1:8" ht="86.25" customHeight="1">
      <c r="A316" s="61" t="s">
        <v>20</v>
      </c>
      <c r="B316" s="59" t="s">
        <v>223</v>
      </c>
      <c r="C316" s="59" t="s">
        <v>480</v>
      </c>
      <c r="D316" s="59" t="s">
        <v>21</v>
      </c>
      <c r="E316" s="59" t="s">
        <v>174</v>
      </c>
      <c r="F316" s="55">
        <f>F317</f>
        <v>63</v>
      </c>
      <c r="G316" s="82">
        <f>G317</f>
        <v>28.2</v>
      </c>
      <c r="H316" s="105">
        <f t="shared" si="10"/>
        <v>44.76190476190476</v>
      </c>
    </row>
    <row r="317" spans="1:8" ht="34.5" customHeight="1">
      <c r="A317" s="91" t="s">
        <v>560</v>
      </c>
      <c r="B317" s="59" t="s">
        <v>223</v>
      </c>
      <c r="C317" s="59" t="s">
        <v>480</v>
      </c>
      <c r="D317" s="59" t="s">
        <v>21</v>
      </c>
      <c r="E317" s="59" t="s">
        <v>481</v>
      </c>
      <c r="F317" s="55">
        <v>63</v>
      </c>
      <c r="G317" s="82">
        <v>28.2</v>
      </c>
      <c r="H317" s="105">
        <f aca="true" t="shared" si="11" ref="H317:H361">G317/F317*100</f>
        <v>44.76190476190476</v>
      </c>
    </row>
    <row r="318" spans="1:8" ht="30.75" customHeight="1">
      <c r="A318" s="56" t="s">
        <v>224</v>
      </c>
      <c r="B318" s="57" t="s">
        <v>225</v>
      </c>
      <c r="C318" s="57" t="s">
        <v>172</v>
      </c>
      <c r="D318" s="57" t="s">
        <v>173</v>
      </c>
      <c r="E318" s="57" t="s">
        <v>174</v>
      </c>
      <c r="F318" s="92">
        <f>F319+F327+F332+F341+F348+F352</f>
        <v>60184.1</v>
      </c>
      <c r="G318" s="92">
        <f>G319+G327+G332+G341+G348+G352</f>
        <v>46973.700000000004</v>
      </c>
      <c r="H318" s="105">
        <f t="shared" si="11"/>
        <v>78.0500165326058</v>
      </c>
    </row>
    <row r="319" spans="1:8" ht="40.5" customHeight="1">
      <c r="A319" s="58" t="s">
        <v>226</v>
      </c>
      <c r="B319" s="59" t="s">
        <v>225</v>
      </c>
      <c r="C319" s="59" t="s">
        <v>227</v>
      </c>
      <c r="D319" s="59" t="s">
        <v>173</v>
      </c>
      <c r="E319" s="59" t="s">
        <v>174</v>
      </c>
      <c r="F319" s="55">
        <f>F321</f>
        <v>4695</v>
      </c>
      <c r="G319" s="82">
        <f>G320</f>
        <v>4021.2000000000003</v>
      </c>
      <c r="H319" s="105">
        <f t="shared" si="11"/>
        <v>85.6485623003195</v>
      </c>
    </row>
    <row r="320" spans="1:8" ht="87" customHeight="1">
      <c r="A320" s="72" t="s">
        <v>22</v>
      </c>
      <c r="B320" s="59" t="s">
        <v>225</v>
      </c>
      <c r="C320" s="59" t="s">
        <v>227</v>
      </c>
      <c r="D320" s="59" t="s">
        <v>23</v>
      </c>
      <c r="E320" s="59" t="s">
        <v>174</v>
      </c>
      <c r="F320" s="55">
        <f>F321</f>
        <v>4695</v>
      </c>
      <c r="G320" s="82">
        <f>G321</f>
        <v>4021.2000000000003</v>
      </c>
      <c r="H320" s="105">
        <f t="shared" si="11"/>
        <v>85.6485623003195</v>
      </c>
    </row>
    <row r="321" spans="1:8" ht="33" customHeight="1">
      <c r="A321" s="58" t="s">
        <v>182</v>
      </c>
      <c r="B321" s="59" t="s">
        <v>225</v>
      </c>
      <c r="C321" s="59" t="s">
        <v>227</v>
      </c>
      <c r="D321" s="71" t="s">
        <v>24</v>
      </c>
      <c r="E321" s="59" t="s">
        <v>174</v>
      </c>
      <c r="F321" s="55">
        <f>F322+F323+F325+F326+F324</f>
        <v>4695</v>
      </c>
      <c r="G321" s="55">
        <f>G322+G323+G325+G326+G324</f>
        <v>4021.2000000000003</v>
      </c>
      <c r="H321" s="105">
        <f t="shared" si="11"/>
        <v>85.6485623003195</v>
      </c>
    </row>
    <row r="322" spans="1:8" ht="35.25" customHeight="1">
      <c r="A322" s="61" t="s">
        <v>515</v>
      </c>
      <c r="B322" s="71" t="s">
        <v>225</v>
      </c>
      <c r="C322" s="71" t="s">
        <v>227</v>
      </c>
      <c r="D322" s="71" t="s">
        <v>24</v>
      </c>
      <c r="E322" s="71" t="s">
        <v>385</v>
      </c>
      <c r="F322" s="55">
        <v>4261</v>
      </c>
      <c r="G322" s="82">
        <v>3780.4</v>
      </c>
      <c r="H322" s="105">
        <f t="shared" si="11"/>
        <v>88.72095752170853</v>
      </c>
    </row>
    <row r="323" spans="1:8" ht="33" customHeight="1">
      <c r="A323" s="74" t="s">
        <v>516</v>
      </c>
      <c r="B323" s="71" t="s">
        <v>225</v>
      </c>
      <c r="C323" s="71" t="s">
        <v>227</v>
      </c>
      <c r="D323" s="71" t="s">
        <v>24</v>
      </c>
      <c r="E323" s="71" t="s">
        <v>386</v>
      </c>
      <c r="F323" s="55">
        <v>3</v>
      </c>
      <c r="G323" s="82">
        <v>3</v>
      </c>
      <c r="H323" s="105">
        <f t="shared" si="11"/>
        <v>100</v>
      </c>
    </row>
    <row r="324" spans="1:8" ht="34.5" customHeight="1">
      <c r="A324" s="58" t="s">
        <v>497</v>
      </c>
      <c r="B324" s="71" t="s">
        <v>225</v>
      </c>
      <c r="C324" s="71" t="s">
        <v>227</v>
      </c>
      <c r="D324" s="71" t="s">
        <v>24</v>
      </c>
      <c r="E324" s="71" t="s">
        <v>418</v>
      </c>
      <c r="F324" s="55">
        <v>165.4</v>
      </c>
      <c r="G324" s="82">
        <v>100</v>
      </c>
      <c r="H324" s="105">
        <f t="shared" si="11"/>
        <v>60.45949214026602</v>
      </c>
    </row>
    <row r="325" spans="1:8" ht="35.25" customHeight="1">
      <c r="A325" s="61" t="s">
        <v>498</v>
      </c>
      <c r="B325" s="71" t="s">
        <v>225</v>
      </c>
      <c r="C325" s="71" t="s">
        <v>227</v>
      </c>
      <c r="D325" s="71" t="s">
        <v>24</v>
      </c>
      <c r="E325" s="71" t="s">
        <v>382</v>
      </c>
      <c r="F325" s="55">
        <v>260.6</v>
      </c>
      <c r="G325" s="82">
        <v>134.3</v>
      </c>
      <c r="H325" s="105">
        <f t="shared" si="11"/>
        <v>51.53491941673062</v>
      </c>
    </row>
    <row r="326" spans="1:8" ht="30.75" customHeight="1">
      <c r="A326" s="58" t="s">
        <v>388</v>
      </c>
      <c r="B326" s="71" t="s">
        <v>225</v>
      </c>
      <c r="C326" s="71" t="s">
        <v>227</v>
      </c>
      <c r="D326" s="71" t="s">
        <v>24</v>
      </c>
      <c r="E326" s="71" t="s">
        <v>389</v>
      </c>
      <c r="F326" s="55">
        <v>5</v>
      </c>
      <c r="G326" s="82">
        <v>3.5</v>
      </c>
      <c r="H326" s="105">
        <f t="shared" si="11"/>
        <v>70</v>
      </c>
    </row>
    <row r="327" spans="1:8" ht="32.25" customHeight="1">
      <c r="A327" s="58" t="s">
        <v>412</v>
      </c>
      <c r="B327" s="71" t="s">
        <v>225</v>
      </c>
      <c r="C327" s="71" t="s">
        <v>413</v>
      </c>
      <c r="D327" s="71" t="s">
        <v>173</v>
      </c>
      <c r="E327" s="71" t="s">
        <v>174</v>
      </c>
      <c r="F327" s="55">
        <f>F328</f>
        <v>806</v>
      </c>
      <c r="G327" s="82">
        <f>G328</f>
        <v>490.1</v>
      </c>
      <c r="H327" s="105">
        <f t="shared" si="11"/>
        <v>60.80645161290323</v>
      </c>
    </row>
    <row r="328" spans="1:8" ht="19.5" customHeight="1">
      <c r="A328" s="58" t="s">
        <v>374</v>
      </c>
      <c r="B328" s="71" t="s">
        <v>225</v>
      </c>
      <c r="C328" s="71" t="s">
        <v>375</v>
      </c>
      <c r="D328" s="71" t="s">
        <v>173</v>
      </c>
      <c r="E328" s="71" t="s">
        <v>174</v>
      </c>
      <c r="F328" s="55">
        <v>806</v>
      </c>
      <c r="G328" s="82">
        <f>G329</f>
        <v>490.1</v>
      </c>
      <c r="H328" s="105">
        <f t="shared" si="11"/>
        <v>60.80645161290323</v>
      </c>
    </row>
    <row r="329" spans="1:8" ht="71.25" customHeight="1">
      <c r="A329" s="58" t="s">
        <v>25</v>
      </c>
      <c r="B329" s="71" t="s">
        <v>225</v>
      </c>
      <c r="C329" s="71" t="s">
        <v>375</v>
      </c>
      <c r="D329" s="71" t="s">
        <v>525</v>
      </c>
      <c r="E329" s="71" t="s">
        <v>174</v>
      </c>
      <c r="F329" s="55">
        <f>F330</f>
        <v>806</v>
      </c>
      <c r="G329" s="82">
        <f>G330</f>
        <v>490.1</v>
      </c>
      <c r="H329" s="105">
        <f t="shared" si="11"/>
        <v>60.80645161290323</v>
      </c>
    </row>
    <row r="330" spans="1:8" ht="49.5" customHeight="1">
      <c r="A330" s="58" t="s">
        <v>26</v>
      </c>
      <c r="B330" s="71" t="s">
        <v>225</v>
      </c>
      <c r="C330" s="71" t="s">
        <v>375</v>
      </c>
      <c r="D330" s="71" t="s">
        <v>27</v>
      </c>
      <c r="E330" s="71" t="s">
        <v>174</v>
      </c>
      <c r="F330" s="55">
        <v>806</v>
      </c>
      <c r="G330" s="82">
        <f>G331</f>
        <v>490.1</v>
      </c>
      <c r="H330" s="105">
        <f t="shared" si="11"/>
        <v>60.80645161290323</v>
      </c>
    </row>
    <row r="331" spans="1:8" ht="19.5" customHeight="1">
      <c r="A331" s="58" t="s">
        <v>414</v>
      </c>
      <c r="B331" s="71" t="s">
        <v>225</v>
      </c>
      <c r="C331" s="71" t="s">
        <v>375</v>
      </c>
      <c r="D331" s="71" t="s">
        <v>27</v>
      </c>
      <c r="E331" s="71" t="s">
        <v>415</v>
      </c>
      <c r="F331" s="55">
        <v>806</v>
      </c>
      <c r="G331" s="82">
        <v>490.1</v>
      </c>
      <c r="H331" s="105">
        <f t="shared" si="11"/>
        <v>60.80645161290323</v>
      </c>
    </row>
    <row r="332" spans="1:8" ht="19.5" customHeight="1">
      <c r="A332" s="58" t="s">
        <v>477</v>
      </c>
      <c r="B332" s="87" t="s">
        <v>225</v>
      </c>
      <c r="C332" s="87" t="s">
        <v>478</v>
      </c>
      <c r="D332" s="87" t="s">
        <v>173</v>
      </c>
      <c r="E332" s="87" t="s">
        <v>174</v>
      </c>
      <c r="F332" s="55">
        <f>F333</f>
        <v>8798.5</v>
      </c>
      <c r="G332" s="82">
        <f>G333</f>
        <v>3495.4</v>
      </c>
      <c r="H332" s="105">
        <f t="shared" si="11"/>
        <v>39.72722623174405</v>
      </c>
    </row>
    <row r="333" spans="1:8" ht="19.5" customHeight="1">
      <c r="A333" s="58" t="s">
        <v>491</v>
      </c>
      <c r="B333" s="87" t="s">
        <v>225</v>
      </c>
      <c r="C333" s="87" t="s">
        <v>492</v>
      </c>
      <c r="D333" s="87" t="s">
        <v>173</v>
      </c>
      <c r="E333" s="87" t="s">
        <v>174</v>
      </c>
      <c r="F333" s="55">
        <f>F334</f>
        <v>8798.5</v>
      </c>
      <c r="G333" s="82">
        <f>G334</f>
        <v>3495.4</v>
      </c>
      <c r="H333" s="105">
        <f t="shared" si="11"/>
        <v>39.72722623174405</v>
      </c>
    </row>
    <row r="334" spans="1:8" ht="67.5" customHeight="1">
      <c r="A334" s="58" t="s">
        <v>25</v>
      </c>
      <c r="B334" s="87" t="s">
        <v>225</v>
      </c>
      <c r="C334" s="87" t="s">
        <v>492</v>
      </c>
      <c r="D334" s="87" t="s">
        <v>525</v>
      </c>
      <c r="E334" s="87" t="s">
        <v>174</v>
      </c>
      <c r="F334" s="55">
        <f>F335+F337+F339</f>
        <v>8798.5</v>
      </c>
      <c r="G334" s="55">
        <f>G335+G337+G339</f>
        <v>3495.4</v>
      </c>
      <c r="H334" s="105">
        <f t="shared" si="11"/>
        <v>39.72722623174405</v>
      </c>
    </row>
    <row r="335" spans="1:8" ht="45.75" customHeight="1">
      <c r="A335" s="58" t="s">
        <v>41</v>
      </c>
      <c r="B335" s="87" t="s">
        <v>225</v>
      </c>
      <c r="C335" s="87" t="s">
        <v>492</v>
      </c>
      <c r="D335" s="87" t="s">
        <v>38</v>
      </c>
      <c r="E335" s="87" t="s">
        <v>174</v>
      </c>
      <c r="F335" s="55">
        <f>F336</f>
        <v>5652.3</v>
      </c>
      <c r="G335" s="82">
        <f>G336</f>
        <v>1600.4</v>
      </c>
      <c r="H335" s="105">
        <f t="shared" si="11"/>
        <v>28.314137607699518</v>
      </c>
    </row>
    <row r="336" spans="1:8" ht="51.75" customHeight="1">
      <c r="A336" s="58" t="s">
        <v>40</v>
      </c>
      <c r="B336" s="87" t="s">
        <v>225</v>
      </c>
      <c r="C336" s="87" t="s">
        <v>492</v>
      </c>
      <c r="D336" s="87" t="s">
        <v>38</v>
      </c>
      <c r="E336" s="87" t="s">
        <v>39</v>
      </c>
      <c r="F336" s="55">
        <v>5652.3</v>
      </c>
      <c r="G336" s="82">
        <v>1600.4</v>
      </c>
      <c r="H336" s="105">
        <f t="shared" si="11"/>
        <v>28.314137607699518</v>
      </c>
    </row>
    <row r="337" spans="1:8" ht="66.75" customHeight="1">
      <c r="A337" s="58" t="s">
        <v>45</v>
      </c>
      <c r="B337" s="87" t="s">
        <v>225</v>
      </c>
      <c r="C337" s="87" t="s">
        <v>492</v>
      </c>
      <c r="D337" s="87" t="s">
        <v>44</v>
      </c>
      <c r="E337" s="87" t="s">
        <v>174</v>
      </c>
      <c r="F337" s="55">
        <f>F338</f>
        <v>1146.2</v>
      </c>
      <c r="G337" s="82">
        <f>G338</f>
        <v>895</v>
      </c>
      <c r="H337" s="105">
        <f t="shared" si="11"/>
        <v>78.08410399581224</v>
      </c>
    </row>
    <row r="338" spans="1:8" ht="51.75" customHeight="1">
      <c r="A338" s="58" t="s">
        <v>40</v>
      </c>
      <c r="B338" s="87" t="s">
        <v>225</v>
      </c>
      <c r="C338" s="87" t="s">
        <v>492</v>
      </c>
      <c r="D338" s="87" t="s">
        <v>44</v>
      </c>
      <c r="E338" s="87" t="s">
        <v>39</v>
      </c>
      <c r="F338" s="55">
        <v>1146.2</v>
      </c>
      <c r="G338" s="82">
        <v>895</v>
      </c>
      <c r="H338" s="105">
        <f t="shared" si="11"/>
        <v>78.08410399581224</v>
      </c>
    </row>
    <row r="339" spans="1:8" ht="60" customHeight="1">
      <c r="A339" s="58" t="s">
        <v>43</v>
      </c>
      <c r="B339" s="87" t="s">
        <v>225</v>
      </c>
      <c r="C339" s="87" t="s">
        <v>492</v>
      </c>
      <c r="D339" s="87" t="s">
        <v>42</v>
      </c>
      <c r="E339" s="87" t="s">
        <v>174</v>
      </c>
      <c r="F339" s="55">
        <f>F340</f>
        <v>2000</v>
      </c>
      <c r="G339" s="82">
        <f>G340</f>
        <v>1000</v>
      </c>
      <c r="H339" s="105">
        <f t="shared" si="11"/>
        <v>50</v>
      </c>
    </row>
    <row r="340" spans="1:8" ht="51.75" customHeight="1">
      <c r="A340" s="58" t="s">
        <v>40</v>
      </c>
      <c r="B340" s="87" t="s">
        <v>225</v>
      </c>
      <c r="C340" s="87" t="s">
        <v>492</v>
      </c>
      <c r="D340" s="87" t="s">
        <v>42</v>
      </c>
      <c r="E340" s="87" t="s">
        <v>39</v>
      </c>
      <c r="F340" s="55">
        <v>2000</v>
      </c>
      <c r="G340" s="82">
        <v>1000</v>
      </c>
      <c r="H340" s="105">
        <f t="shared" si="11"/>
        <v>50</v>
      </c>
    </row>
    <row r="341" spans="1:8" ht="33.75" customHeight="1">
      <c r="A341" s="111" t="s">
        <v>107</v>
      </c>
      <c r="B341" s="87" t="s">
        <v>225</v>
      </c>
      <c r="C341" s="87" t="s">
        <v>482</v>
      </c>
      <c r="D341" s="87" t="s">
        <v>173</v>
      </c>
      <c r="E341" s="87" t="s">
        <v>174</v>
      </c>
      <c r="F341" s="55">
        <f>F342+F345</f>
        <v>654.6</v>
      </c>
      <c r="G341" s="55">
        <f>G342+G345</f>
        <v>154.6</v>
      </c>
      <c r="H341" s="105">
        <f t="shared" si="11"/>
        <v>23.61747632141766</v>
      </c>
    </row>
    <row r="342" spans="1:8" ht="33.75" customHeight="1">
      <c r="A342" s="111" t="s">
        <v>151</v>
      </c>
      <c r="B342" s="87" t="s">
        <v>225</v>
      </c>
      <c r="C342" s="87" t="s">
        <v>482</v>
      </c>
      <c r="D342" s="87" t="s">
        <v>149</v>
      </c>
      <c r="E342" s="87" t="s">
        <v>244</v>
      </c>
      <c r="F342" s="55">
        <f>F343</f>
        <v>500</v>
      </c>
      <c r="G342" s="82">
        <f>G343</f>
        <v>0</v>
      </c>
      <c r="H342" s="105">
        <f t="shared" si="11"/>
        <v>0</v>
      </c>
    </row>
    <row r="343" spans="1:8" ht="33.75" customHeight="1">
      <c r="A343" s="111" t="s">
        <v>150</v>
      </c>
      <c r="B343" s="87" t="s">
        <v>225</v>
      </c>
      <c r="C343" s="87" t="s">
        <v>482</v>
      </c>
      <c r="D343" s="87" t="s">
        <v>148</v>
      </c>
      <c r="E343" s="87" t="s">
        <v>174</v>
      </c>
      <c r="F343" s="55">
        <f>F344</f>
        <v>500</v>
      </c>
      <c r="G343" s="82">
        <f>G344</f>
        <v>0</v>
      </c>
      <c r="H343" s="105">
        <f t="shared" si="11"/>
        <v>0</v>
      </c>
    </row>
    <row r="344" spans="1:8" ht="33.75" customHeight="1">
      <c r="A344" s="111" t="s">
        <v>110</v>
      </c>
      <c r="B344" s="87" t="s">
        <v>225</v>
      </c>
      <c r="C344" s="87" t="s">
        <v>482</v>
      </c>
      <c r="D344" s="87" t="s">
        <v>148</v>
      </c>
      <c r="E344" s="87" t="s">
        <v>111</v>
      </c>
      <c r="F344" s="55">
        <v>500</v>
      </c>
      <c r="G344" s="82">
        <v>0</v>
      </c>
      <c r="H344" s="105">
        <f t="shared" si="11"/>
        <v>0</v>
      </c>
    </row>
    <row r="345" spans="1:8" ht="33.75" customHeight="1">
      <c r="A345" s="111" t="s">
        <v>512</v>
      </c>
      <c r="B345" s="87" t="s">
        <v>225</v>
      </c>
      <c r="C345" s="87" t="s">
        <v>482</v>
      </c>
      <c r="D345" s="87" t="s">
        <v>513</v>
      </c>
      <c r="E345" s="87" t="s">
        <v>174</v>
      </c>
      <c r="F345" s="55">
        <f>F346</f>
        <v>154.6</v>
      </c>
      <c r="G345" s="82">
        <f>G346</f>
        <v>154.6</v>
      </c>
      <c r="H345" s="105">
        <f t="shared" si="11"/>
        <v>100</v>
      </c>
    </row>
    <row r="346" spans="1:8" ht="33.75" customHeight="1">
      <c r="A346" s="111" t="s">
        <v>108</v>
      </c>
      <c r="B346" s="87" t="s">
        <v>225</v>
      </c>
      <c r="C346" s="87" t="s">
        <v>482</v>
      </c>
      <c r="D346" s="87" t="s">
        <v>109</v>
      </c>
      <c r="E346" s="87" t="s">
        <v>174</v>
      </c>
      <c r="F346" s="55">
        <f>F347</f>
        <v>154.6</v>
      </c>
      <c r="G346" s="82">
        <f>G347</f>
        <v>154.6</v>
      </c>
      <c r="H346" s="105">
        <f t="shared" si="11"/>
        <v>100</v>
      </c>
    </row>
    <row r="347" spans="1:8" ht="33.75" customHeight="1">
      <c r="A347" s="111" t="s">
        <v>110</v>
      </c>
      <c r="B347" s="87" t="s">
        <v>225</v>
      </c>
      <c r="C347" s="87" t="s">
        <v>482</v>
      </c>
      <c r="D347" s="87" t="s">
        <v>109</v>
      </c>
      <c r="E347" s="87" t="s">
        <v>111</v>
      </c>
      <c r="F347" s="55">
        <v>154.6</v>
      </c>
      <c r="G347" s="82">
        <v>154.6</v>
      </c>
      <c r="H347" s="105">
        <f t="shared" si="11"/>
        <v>100</v>
      </c>
    </row>
    <row r="348" spans="1:8" ht="33.75" customHeight="1">
      <c r="A348" s="111" t="s">
        <v>209</v>
      </c>
      <c r="B348" s="87" t="s">
        <v>225</v>
      </c>
      <c r="C348" s="87" t="s">
        <v>210</v>
      </c>
      <c r="D348" s="87" t="s">
        <v>173</v>
      </c>
      <c r="E348" s="87" t="s">
        <v>174</v>
      </c>
      <c r="F348" s="55">
        <f aca="true" t="shared" si="12" ref="F348:G350">F349</f>
        <v>44</v>
      </c>
      <c r="G348" s="55">
        <f t="shared" si="12"/>
        <v>44</v>
      </c>
      <c r="H348" s="105">
        <f t="shared" si="11"/>
        <v>100</v>
      </c>
    </row>
    <row r="349" spans="1:8" ht="75" customHeight="1">
      <c r="A349" s="111" t="s">
        <v>25</v>
      </c>
      <c r="B349" s="71" t="s">
        <v>225</v>
      </c>
      <c r="C349" s="71" t="s">
        <v>210</v>
      </c>
      <c r="D349" s="71" t="s">
        <v>525</v>
      </c>
      <c r="E349" s="71" t="s">
        <v>174</v>
      </c>
      <c r="F349" s="55">
        <f t="shared" si="12"/>
        <v>44</v>
      </c>
      <c r="G349" s="82">
        <f t="shared" si="12"/>
        <v>44</v>
      </c>
      <c r="H349" s="105">
        <f t="shared" si="11"/>
        <v>100</v>
      </c>
    </row>
    <row r="350" spans="1:8" ht="59.25" customHeight="1">
      <c r="A350" s="111" t="s">
        <v>599</v>
      </c>
      <c r="B350" s="71" t="s">
        <v>225</v>
      </c>
      <c r="C350" s="71" t="s">
        <v>210</v>
      </c>
      <c r="D350" s="71" t="s">
        <v>28</v>
      </c>
      <c r="E350" s="71" t="s">
        <v>174</v>
      </c>
      <c r="F350" s="55">
        <f t="shared" si="12"/>
        <v>44</v>
      </c>
      <c r="G350" s="82">
        <f t="shared" si="12"/>
        <v>44</v>
      </c>
      <c r="H350" s="105">
        <f t="shared" si="11"/>
        <v>100</v>
      </c>
    </row>
    <row r="351" spans="1:8" ht="27" customHeight="1">
      <c r="A351" s="111" t="s">
        <v>414</v>
      </c>
      <c r="B351" s="71" t="s">
        <v>225</v>
      </c>
      <c r="C351" s="71" t="s">
        <v>210</v>
      </c>
      <c r="D351" s="71" t="s">
        <v>28</v>
      </c>
      <c r="E351" s="71" t="s">
        <v>415</v>
      </c>
      <c r="F351" s="55">
        <v>44</v>
      </c>
      <c r="G351" s="82">
        <v>44</v>
      </c>
      <c r="H351" s="105">
        <f t="shared" si="11"/>
        <v>100</v>
      </c>
    </row>
    <row r="352" spans="1:8" ht="43.5" customHeight="1">
      <c r="A352" s="58" t="s">
        <v>416</v>
      </c>
      <c r="B352" s="71" t="s">
        <v>225</v>
      </c>
      <c r="C352" s="71" t="s">
        <v>376</v>
      </c>
      <c r="D352" s="71" t="s">
        <v>173</v>
      </c>
      <c r="E352" s="71" t="s">
        <v>174</v>
      </c>
      <c r="F352" s="55">
        <f>F353+F357</f>
        <v>45186</v>
      </c>
      <c r="G352" s="55">
        <f>G353+G357</f>
        <v>38768.4</v>
      </c>
      <c r="H352" s="105">
        <f t="shared" si="11"/>
        <v>85.79737086708272</v>
      </c>
    </row>
    <row r="353" spans="1:8" ht="35.25" customHeight="1">
      <c r="A353" s="58" t="s">
        <v>377</v>
      </c>
      <c r="B353" s="59" t="s">
        <v>225</v>
      </c>
      <c r="C353" s="59" t="s">
        <v>378</v>
      </c>
      <c r="D353" s="59" t="s">
        <v>173</v>
      </c>
      <c r="E353" s="59" t="s">
        <v>174</v>
      </c>
      <c r="F353" s="55">
        <v>37667</v>
      </c>
      <c r="G353" s="82">
        <f>G354</f>
        <v>32441.7</v>
      </c>
      <c r="H353" s="105">
        <f t="shared" si="11"/>
        <v>86.12764488809835</v>
      </c>
    </row>
    <row r="354" spans="1:8" ht="69" customHeight="1">
      <c r="A354" s="58" t="s">
        <v>25</v>
      </c>
      <c r="B354" s="59" t="s">
        <v>225</v>
      </c>
      <c r="C354" s="59" t="s">
        <v>378</v>
      </c>
      <c r="D354" s="59" t="s">
        <v>525</v>
      </c>
      <c r="E354" s="59" t="s">
        <v>174</v>
      </c>
      <c r="F354" s="55">
        <v>37667</v>
      </c>
      <c r="G354" s="82">
        <f>G355</f>
        <v>32441.7</v>
      </c>
      <c r="H354" s="105">
        <f t="shared" si="11"/>
        <v>86.12764488809835</v>
      </c>
    </row>
    <row r="355" spans="1:8" ht="15.75">
      <c r="A355" s="58" t="s">
        <v>231</v>
      </c>
      <c r="B355" s="59" t="s">
        <v>225</v>
      </c>
      <c r="C355" s="59" t="s">
        <v>378</v>
      </c>
      <c r="D355" s="59" t="s">
        <v>29</v>
      </c>
      <c r="E355" s="59" t="s">
        <v>174</v>
      </c>
      <c r="F355" s="55">
        <v>37667</v>
      </c>
      <c r="G355" s="82">
        <f>G356</f>
        <v>32441.7</v>
      </c>
      <c r="H355" s="105">
        <f t="shared" si="11"/>
        <v>86.12764488809835</v>
      </c>
    </row>
    <row r="356" spans="1:8" ht="25.5" customHeight="1">
      <c r="A356" s="77" t="s">
        <v>30</v>
      </c>
      <c r="B356" s="59" t="s">
        <v>225</v>
      </c>
      <c r="C356" s="59" t="s">
        <v>378</v>
      </c>
      <c r="D356" s="59" t="s">
        <v>29</v>
      </c>
      <c r="E356" s="59" t="s">
        <v>417</v>
      </c>
      <c r="F356" s="55">
        <v>37667</v>
      </c>
      <c r="G356" s="82">
        <v>32441.7</v>
      </c>
      <c r="H356" s="105">
        <f t="shared" si="11"/>
        <v>86.12764488809835</v>
      </c>
    </row>
    <row r="357" spans="1:8" ht="32.25" customHeight="1">
      <c r="A357" s="117" t="s">
        <v>101</v>
      </c>
      <c r="B357" s="65" t="s">
        <v>225</v>
      </c>
      <c r="C357" s="65" t="s">
        <v>102</v>
      </c>
      <c r="D357" s="65" t="s">
        <v>173</v>
      </c>
      <c r="E357" s="65" t="s">
        <v>174</v>
      </c>
      <c r="F357" s="55">
        <f aca="true" t="shared" si="13" ref="F357:G359">F358</f>
        <v>7519</v>
      </c>
      <c r="G357" s="82">
        <f t="shared" si="13"/>
        <v>6326.7</v>
      </c>
      <c r="H357" s="105">
        <f t="shared" si="11"/>
        <v>84.14283814337013</v>
      </c>
    </row>
    <row r="358" spans="1:8" ht="68.25" customHeight="1">
      <c r="A358" s="117" t="s">
        <v>25</v>
      </c>
      <c r="B358" s="65" t="s">
        <v>225</v>
      </c>
      <c r="C358" s="65" t="s">
        <v>102</v>
      </c>
      <c r="D358" s="65" t="s">
        <v>525</v>
      </c>
      <c r="E358" s="65" t="s">
        <v>174</v>
      </c>
      <c r="F358" s="55">
        <f t="shared" si="13"/>
        <v>7519</v>
      </c>
      <c r="G358" s="82">
        <f t="shared" si="13"/>
        <v>6326.7</v>
      </c>
      <c r="H358" s="105">
        <f t="shared" si="11"/>
        <v>84.14283814337013</v>
      </c>
    </row>
    <row r="359" spans="1:8" ht="32.25" customHeight="1">
      <c r="A359" s="117" t="s">
        <v>103</v>
      </c>
      <c r="B359" s="65" t="s">
        <v>225</v>
      </c>
      <c r="C359" s="65" t="s">
        <v>102</v>
      </c>
      <c r="D359" s="65" t="s">
        <v>104</v>
      </c>
      <c r="E359" s="65" t="s">
        <v>174</v>
      </c>
      <c r="F359" s="55">
        <f t="shared" si="13"/>
        <v>7519</v>
      </c>
      <c r="G359" s="82">
        <f t="shared" si="13"/>
        <v>6326.7</v>
      </c>
      <c r="H359" s="105">
        <f t="shared" si="11"/>
        <v>84.14283814337013</v>
      </c>
    </row>
    <row r="360" spans="1:8" ht="32.25" customHeight="1">
      <c r="A360" s="117" t="s">
        <v>105</v>
      </c>
      <c r="B360" s="65" t="s">
        <v>225</v>
      </c>
      <c r="C360" s="65" t="s">
        <v>102</v>
      </c>
      <c r="D360" s="65" t="s">
        <v>104</v>
      </c>
      <c r="E360" s="65" t="s">
        <v>106</v>
      </c>
      <c r="F360" s="55">
        <v>7519</v>
      </c>
      <c r="G360" s="82">
        <v>6326.7</v>
      </c>
      <c r="H360" s="105">
        <f t="shared" si="11"/>
        <v>84.14283814337013</v>
      </c>
    </row>
    <row r="361" spans="1:8" ht="15.75">
      <c r="A361" s="102" t="s">
        <v>237</v>
      </c>
      <c r="B361" s="103"/>
      <c r="C361" s="103"/>
      <c r="D361" s="103"/>
      <c r="E361" s="103"/>
      <c r="F361" s="96">
        <f>F4+F27+F169+F221+F302+F318+F155</f>
        <v>382475.6329999999</v>
      </c>
      <c r="G361" s="96">
        <f>G4+G27+G169+G221+G302+G318+G155</f>
        <v>283948.8999999999</v>
      </c>
      <c r="H361" s="112">
        <f t="shared" si="11"/>
        <v>74.23973594678644</v>
      </c>
    </row>
    <row r="362" ht="15.75">
      <c r="A362" s="102"/>
    </row>
  </sheetData>
  <sheetProtection/>
  <mergeCells count="19">
    <mergeCell ref="A1:F1"/>
    <mergeCell ref="A77:A79"/>
    <mergeCell ref="B77:B79"/>
    <mergeCell ref="C77:C79"/>
    <mergeCell ref="D77:D79"/>
    <mergeCell ref="E77:E79"/>
    <mergeCell ref="F77:F79"/>
    <mergeCell ref="D180:D181"/>
    <mergeCell ref="E180:E181"/>
    <mergeCell ref="F180:F181"/>
    <mergeCell ref="A181:A182"/>
    <mergeCell ref="A89:A90"/>
    <mergeCell ref="A109:A110"/>
    <mergeCell ref="B180:B181"/>
    <mergeCell ref="C180:C181"/>
    <mergeCell ref="G77:G78"/>
    <mergeCell ref="H77:H78"/>
    <mergeCell ref="H180:H181"/>
    <mergeCell ref="G180:G18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III квартал 2014 года</dc:title>
  <dc:subject/>
  <dc:creator>kostromyna</dc:creator>
  <cp:keywords/>
  <dc:description/>
  <cp:lastModifiedBy>Bahtina</cp:lastModifiedBy>
  <cp:lastPrinted>2014-10-18T11:59:59Z</cp:lastPrinted>
  <dcterms:created xsi:type="dcterms:W3CDTF">2010-04-19T06:44:44Z</dcterms:created>
  <dcterms:modified xsi:type="dcterms:W3CDTF">2015-02-13T11:54:48Z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XXJ7TYMEEKJ2-1612-27</vt:lpwstr>
  </property>
  <property fmtid="{D5CDD505-2E9C-101B-9397-08002B2CF9AE}" pid="4" name="_dlc_DocIdItemGu">
    <vt:lpwstr>5a6f9be9-644a-4662-b7bf-d2394ea96d0e</vt:lpwstr>
  </property>
  <property fmtid="{D5CDD505-2E9C-101B-9397-08002B2CF9AE}" pid="5" name="_dlc_DocIdU">
    <vt:lpwstr>https://vip.gov.mari.ru/sernur/_layouts/DocIdRedir.aspx?ID=XXJ7TYMEEKJ2-1612-27, XXJ7TYMEEKJ2-1612-27</vt:lpwstr>
  </property>
  <property fmtid="{D5CDD505-2E9C-101B-9397-08002B2CF9AE}" pid="6" name="Пап">
    <vt:lpwstr>2014 год</vt:lpwstr>
  </property>
  <property fmtid="{D5CDD505-2E9C-101B-9397-08002B2CF9AE}" pid="7" name="Описан">
    <vt:lpwstr/>
  </property>
</Properties>
</file>